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AQ\General\MSmith\EE 2015\2015 EE submit to EPA\"/>
    </mc:Choice>
  </mc:AlternateContent>
  <bookViews>
    <workbookView xWindow="0" yWindow="0" windowWidth="28800" windowHeight="14235"/>
  </bookViews>
  <sheets>
    <sheet name="Summary" sheetId="2" r:id="rId1"/>
    <sheet name="AQS Data" sheetId="1" r:id="rId2"/>
  </sheets>
  <definedNames>
    <definedName name="_xlnm._FilterDatabase" localSheetId="1" hidden="1">'AQS Data'!$A$1:$AF$1073</definedName>
    <definedName name="AMP501_1592921_0" localSheetId="1">'AQS Data'!$A$1:$AF$1072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2" i="2" l="1"/>
  <c r="AK99" i="2" l="1"/>
  <c r="AL99" i="2" s="1"/>
  <c r="AM99" i="2" s="1"/>
  <c r="AN99" i="2" s="1"/>
  <c r="AB99" i="2"/>
  <c r="AC99" i="2" s="1"/>
  <c r="AD99" i="2" s="1"/>
  <c r="AE99" i="2" s="1"/>
  <c r="AF99" i="2" s="1"/>
  <c r="AG99" i="2" s="1"/>
  <c r="H99" i="2"/>
  <c r="I99" i="2" s="1"/>
  <c r="J99" i="2" s="1"/>
  <c r="K99" i="2" s="1"/>
  <c r="L99" i="2" s="1"/>
  <c r="M99" i="2" s="1"/>
  <c r="N99" i="2" s="1"/>
  <c r="O99" i="2" s="1"/>
  <c r="P99" i="2" s="1"/>
  <c r="Q99" i="2" s="1"/>
  <c r="R99" i="2" s="1"/>
  <c r="S99" i="2" s="1"/>
  <c r="T99" i="2" s="1"/>
  <c r="U99" i="2" s="1"/>
  <c r="V99" i="2" s="1"/>
  <c r="W99" i="2" s="1"/>
  <c r="X99" i="2" s="1"/>
  <c r="F101" i="2"/>
  <c r="F102" i="2"/>
  <c r="F103" i="2" s="1"/>
  <c r="F104" i="2" s="1"/>
  <c r="F105" i="2" s="1"/>
  <c r="F106" i="2" s="1"/>
  <c r="F107" i="2" s="1"/>
  <c r="F108" i="2" s="1"/>
  <c r="F109" i="2" s="1"/>
  <c r="F110" i="2" s="1"/>
  <c r="AK133" i="2" l="1"/>
  <c r="AL133" i="2" s="1"/>
  <c r="AM133" i="2" s="1"/>
  <c r="AN133" i="2" s="1"/>
  <c r="AB133" i="2"/>
  <c r="AC133" i="2" s="1"/>
  <c r="AD133" i="2" s="1"/>
  <c r="AE133" i="2" s="1"/>
  <c r="AF133" i="2" s="1"/>
  <c r="AG133" i="2" s="1"/>
  <c r="H133" i="2"/>
  <c r="I133" i="2" s="1"/>
  <c r="J133" i="2" s="1"/>
  <c r="K133" i="2" s="1"/>
  <c r="L133" i="2" s="1"/>
  <c r="M133" i="2" s="1"/>
  <c r="N133" i="2" s="1"/>
  <c r="O133" i="2" l="1"/>
  <c r="P133" i="2" s="1"/>
  <c r="Q133" i="2" s="1"/>
  <c r="R133" i="2" s="1"/>
  <c r="S133" i="2" s="1"/>
  <c r="T133" i="2" s="1"/>
  <c r="U133" i="2" s="1"/>
  <c r="V133" i="2" s="1"/>
  <c r="W133" i="2" s="1"/>
  <c r="X133" i="2" s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2" i="1"/>
  <c r="H3" i="2"/>
  <c r="N3" i="1"/>
  <c r="N4" i="1"/>
  <c r="N5" i="1"/>
  <c r="N6" i="1"/>
  <c r="B5" i="2" s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C6" i="2" s="1"/>
  <c r="N696" i="1"/>
  <c r="N697" i="1"/>
  <c r="N698" i="1"/>
  <c r="B6" i="2" s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D7" i="2" s="1"/>
  <c r="N969" i="1"/>
  <c r="B7" i="2" s="1"/>
  <c r="N970" i="1"/>
  <c r="C7" i="2" s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2" i="1"/>
  <c r="C8" i="2" s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D5" i="2" l="1"/>
  <c r="B8" i="2"/>
  <c r="C5" i="2"/>
  <c r="D6" i="2"/>
  <c r="D8" i="2"/>
  <c r="G4" i="2" a="1"/>
  <c r="G4" i="2" s="1"/>
  <c r="H6" i="2" a="1"/>
  <c r="H6" i="2" s="1"/>
  <c r="H5" i="2" a="1"/>
  <c r="H5" i="2" s="1"/>
  <c r="H4" i="2" a="1"/>
  <c r="H4" i="2" s="1"/>
  <c r="G5" i="2" a="1"/>
  <c r="G5" i="2" s="1"/>
  <c r="G6" i="2" a="1"/>
  <c r="G6" i="2" s="1"/>
  <c r="I3" i="2"/>
  <c r="F111" i="2" l="1"/>
  <c r="I5" i="2" a="1"/>
  <c r="I5" i="2" s="1"/>
  <c r="I7" i="2" a="1"/>
  <c r="I7" i="2" s="1"/>
  <c r="I6" i="2" a="1"/>
  <c r="I6" i="2" s="1"/>
  <c r="I4" i="2" a="1"/>
  <c r="I4" i="2" s="1"/>
  <c r="G7" i="2" a="1"/>
  <c r="G7" i="2" s="1"/>
  <c r="H7" i="2" a="1"/>
  <c r="H7" i="2" s="1"/>
  <c r="J3" i="2"/>
  <c r="F112" i="2" l="1"/>
  <c r="I8" i="2" a="1"/>
  <c r="I8" i="2" s="1"/>
  <c r="G8" i="2" a="1"/>
  <c r="G8" i="2" s="1"/>
  <c r="H8" i="2" a="1"/>
  <c r="H8" i="2" s="1"/>
  <c r="J7" i="2" a="1"/>
  <c r="J7" i="2" s="1"/>
  <c r="J6" i="2" a="1"/>
  <c r="J6" i="2" s="1"/>
  <c r="J5" i="2" a="1"/>
  <c r="J5" i="2" s="1"/>
  <c r="J8" i="2" a="1"/>
  <c r="J8" i="2" s="1"/>
  <c r="J4" i="2" a="1"/>
  <c r="J4" i="2" s="1"/>
  <c r="K3" i="2"/>
  <c r="F113" i="2" l="1"/>
  <c r="K5" i="2" a="1"/>
  <c r="K5" i="2" s="1"/>
  <c r="K8" i="2" a="1"/>
  <c r="K8" i="2" s="1"/>
  <c r="K7" i="2" a="1"/>
  <c r="K7" i="2" s="1"/>
  <c r="K6" i="2" a="1"/>
  <c r="K6" i="2" s="1"/>
  <c r="K9" i="2" a="1"/>
  <c r="K9" i="2" s="1"/>
  <c r="K4" i="2" a="1"/>
  <c r="K4" i="2" s="1"/>
  <c r="G9" i="2" a="1"/>
  <c r="G9" i="2" s="1"/>
  <c r="H9" i="2" a="1"/>
  <c r="H9" i="2" s="1"/>
  <c r="I9" i="2" a="1"/>
  <c r="I9" i="2" s="1"/>
  <c r="J9" i="2" a="1"/>
  <c r="J9" i="2" s="1"/>
  <c r="L3" i="2"/>
  <c r="F114" i="2" l="1"/>
  <c r="K10" i="2" a="1"/>
  <c r="K10" i="2" s="1"/>
  <c r="L6" i="2" a="1"/>
  <c r="L6" i="2" s="1"/>
  <c r="L9" i="2" a="1"/>
  <c r="L9" i="2" s="1"/>
  <c r="L7" i="2" a="1"/>
  <c r="L7" i="2" s="1"/>
  <c r="L10" i="2" a="1"/>
  <c r="L10" i="2" s="1"/>
  <c r="L5" i="2" a="1"/>
  <c r="L5" i="2" s="1"/>
  <c r="L8" i="2" a="1"/>
  <c r="L8" i="2" s="1"/>
  <c r="L4" i="2" a="1"/>
  <c r="L4" i="2" s="1"/>
  <c r="G10" i="2" a="1"/>
  <c r="G10" i="2" s="1"/>
  <c r="H10" i="2" a="1"/>
  <c r="H10" i="2" s="1"/>
  <c r="I10" i="2" a="1"/>
  <c r="I10" i="2" s="1"/>
  <c r="J10" i="2" a="1"/>
  <c r="J10" i="2" s="1"/>
  <c r="M3" i="2"/>
  <c r="F115" i="2" l="1"/>
  <c r="L11" i="2" a="1"/>
  <c r="L11" i="2" s="1"/>
  <c r="M7" i="2" a="1"/>
  <c r="M7" i="2" s="1"/>
  <c r="M10" i="2" a="1"/>
  <c r="M10" i="2" s="1"/>
  <c r="M5" i="2" a="1"/>
  <c r="M5" i="2" s="1"/>
  <c r="M8" i="2" a="1"/>
  <c r="M8" i="2" s="1"/>
  <c r="M11" i="2" a="1"/>
  <c r="M11" i="2" s="1"/>
  <c r="M6" i="2" a="1"/>
  <c r="M6" i="2" s="1"/>
  <c r="M9" i="2" a="1"/>
  <c r="M9" i="2" s="1"/>
  <c r="M4" i="2" a="1"/>
  <c r="M4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N3" i="2"/>
  <c r="F116" i="2" l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1" i="2" a="1"/>
  <c r="N11" i="2" s="1"/>
  <c r="N6" i="2" a="1"/>
  <c r="N6" i="2" s="1"/>
  <c r="N9" i="2" a="1"/>
  <c r="N9" i="2" s="1"/>
  <c r="N12" i="2" a="1"/>
  <c r="N12" i="2" s="1"/>
  <c r="N5" i="2" a="1"/>
  <c r="N5" i="2" s="1"/>
  <c r="N8" i="2" a="1"/>
  <c r="N8" i="2" s="1"/>
  <c r="N10" i="2" a="1"/>
  <c r="N10" i="2" s="1"/>
  <c r="N7" i="2" a="1"/>
  <c r="N7" i="2" s="1"/>
  <c r="N4" i="2" a="1"/>
  <c r="N4" i="2" s="1"/>
  <c r="O3" i="2"/>
  <c r="F117" i="2" l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O5" i="2" a="1"/>
  <c r="O5" i="2" s="1"/>
  <c r="O8" i="2" a="1"/>
  <c r="O8" i="2" s="1"/>
  <c r="O12" i="2" a="1"/>
  <c r="O12" i="2" s="1"/>
  <c r="O7" i="2" a="1"/>
  <c r="O7" i="2" s="1"/>
  <c r="O10" i="2" a="1"/>
  <c r="O10" i="2" s="1"/>
  <c r="O13" i="2" a="1"/>
  <c r="O13" i="2" s="1"/>
  <c r="O6" i="2" a="1"/>
  <c r="O6" i="2" s="1"/>
  <c r="O9" i="2" a="1"/>
  <c r="O9" i="2" s="1"/>
  <c r="O11" i="2" a="1"/>
  <c r="O11" i="2" s="1"/>
  <c r="O4" i="2" a="1"/>
  <c r="O4" i="2" s="1"/>
  <c r="P3" i="2"/>
  <c r="F118" i="2" l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P6" i="2" a="1"/>
  <c r="P6" i="2" s="1"/>
  <c r="P9" i="2" a="1"/>
  <c r="P9" i="2" s="1"/>
  <c r="P11" i="2" a="1"/>
  <c r="P11" i="2" s="1"/>
  <c r="P14" i="2" a="1"/>
  <c r="P14" i="2" s="1"/>
  <c r="P7" i="2" a="1"/>
  <c r="P7" i="2" s="1"/>
  <c r="P10" i="2" a="1"/>
  <c r="P10" i="2" s="1"/>
  <c r="P13" i="2" a="1"/>
  <c r="P13" i="2" s="1"/>
  <c r="P5" i="2" a="1"/>
  <c r="P5" i="2" s="1"/>
  <c r="P8" i="2" a="1"/>
  <c r="P8" i="2" s="1"/>
  <c r="P12" i="2" a="1"/>
  <c r="P12" i="2" s="1"/>
  <c r="P4" i="2" a="1"/>
  <c r="P4" i="2" s="1"/>
  <c r="O14" i="2" a="1"/>
  <c r="O14" i="2" s="1"/>
  <c r="Q3" i="2"/>
  <c r="F119" i="2" l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O15" i="2" a="1"/>
  <c r="O15" i="2" s="1"/>
  <c r="Q7" i="2" a="1"/>
  <c r="Q7" i="2" s="1"/>
  <c r="Q10" i="2" a="1"/>
  <c r="Q10" i="2" s="1"/>
  <c r="Q13" i="2" a="1"/>
  <c r="Q13" i="2" s="1"/>
  <c r="Q5" i="2" a="1"/>
  <c r="Q5" i="2" s="1"/>
  <c r="Q12" i="2" a="1"/>
  <c r="Q12" i="2" s="1"/>
  <c r="Q8" i="2" a="1"/>
  <c r="Q8" i="2" s="1"/>
  <c r="Q11" i="2" a="1"/>
  <c r="Q11" i="2" s="1"/>
  <c r="Q14" i="2" a="1"/>
  <c r="Q14" i="2" s="1"/>
  <c r="Q15" i="2" a="1"/>
  <c r="Q15" i="2" s="1"/>
  <c r="Q9" i="2" a="1"/>
  <c r="Q9" i="2" s="1"/>
  <c r="Q6" i="2" a="1"/>
  <c r="Q6" i="2" s="1"/>
  <c r="Q4" i="2" a="1"/>
  <c r="Q4" i="2" s="1"/>
  <c r="P15" i="2" a="1"/>
  <c r="P15" i="2" s="1"/>
  <c r="AA15" i="2" a="1"/>
  <c r="AA15" i="2" s="1"/>
  <c r="AA11" i="2" a="1"/>
  <c r="AA11" i="2" s="1"/>
  <c r="AA7" i="2" a="1"/>
  <c r="AA7" i="2" s="1"/>
  <c r="AA14" i="2" a="1"/>
  <c r="AA14" i="2" s="1"/>
  <c r="AA10" i="2" a="1"/>
  <c r="AA10" i="2" s="1"/>
  <c r="AA13" i="2" a="1"/>
  <c r="AA13" i="2" s="1"/>
  <c r="AA9" i="2" a="1"/>
  <c r="AA9" i="2" s="1"/>
  <c r="AA5" i="2" a="1"/>
  <c r="AA5" i="2" s="1"/>
  <c r="AA12" i="2" a="1"/>
  <c r="AA12" i="2" s="1"/>
  <c r="AA8" i="2" a="1"/>
  <c r="AA8" i="2" s="1"/>
  <c r="AA4" i="2" a="1"/>
  <c r="AA4" i="2" s="1"/>
  <c r="AB3" i="2"/>
  <c r="AA6" i="2" a="1"/>
  <c r="AA6" i="2" s="1"/>
  <c r="R3" i="2"/>
  <c r="F120" i="2" l="1"/>
  <c r="Q16" i="2" a="1"/>
  <c r="Q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N16" i="2" a="1"/>
  <c r="N16" i="2" s="1"/>
  <c r="O16" i="2" a="1"/>
  <c r="O16" i="2" s="1"/>
  <c r="P16" i="2" a="1"/>
  <c r="P16" i="2" s="1"/>
  <c r="R8" i="2" a="1"/>
  <c r="R8" i="2" s="1"/>
  <c r="R11" i="2" a="1"/>
  <c r="R11" i="2" s="1"/>
  <c r="R15" i="2" a="1"/>
  <c r="R15" i="2" s="1"/>
  <c r="R6" i="2" a="1"/>
  <c r="R6" i="2" s="1"/>
  <c r="R9" i="2" a="1"/>
  <c r="R9" i="2" s="1"/>
  <c r="R5" i="2" a="1"/>
  <c r="R5" i="2" s="1"/>
  <c r="R16" i="2" a="1"/>
  <c r="R16" i="2" s="1"/>
  <c r="R12" i="2" a="1"/>
  <c r="R12" i="2" s="1"/>
  <c r="R7" i="2" a="1"/>
  <c r="R7" i="2" s="1"/>
  <c r="R10" i="2" a="1"/>
  <c r="R10" i="2" s="1"/>
  <c r="R13" i="2" a="1"/>
  <c r="R13" i="2" s="1"/>
  <c r="R14" i="2" a="1"/>
  <c r="R14" i="2" s="1"/>
  <c r="R4" i="2" a="1"/>
  <c r="R4" i="2" s="1"/>
  <c r="AA16" i="2" a="1"/>
  <c r="AA16" i="2" s="1"/>
  <c r="AB13" i="2" a="1"/>
  <c r="AB13" i="2" s="1"/>
  <c r="AB9" i="2" a="1"/>
  <c r="AB9" i="2" s="1"/>
  <c r="AB5" i="2" a="1"/>
  <c r="AB5" i="2" s="1"/>
  <c r="AB16" i="2" a="1"/>
  <c r="AB16" i="2" s="1"/>
  <c r="AB12" i="2" a="1"/>
  <c r="AB12" i="2" s="1"/>
  <c r="AB15" i="2" a="1"/>
  <c r="AB15" i="2" s="1"/>
  <c r="AB11" i="2" a="1"/>
  <c r="AB11" i="2" s="1"/>
  <c r="AB7" i="2" a="1"/>
  <c r="AB7" i="2" s="1"/>
  <c r="AC3" i="2"/>
  <c r="AB14" i="2" a="1"/>
  <c r="AB14" i="2" s="1"/>
  <c r="AB10" i="2" a="1"/>
  <c r="AB10" i="2" s="1"/>
  <c r="AB6" i="2" a="1"/>
  <c r="AB6" i="2" s="1"/>
  <c r="AB8" i="2" a="1"/>
  <c r="AB8" i="2" s="1"/>
  <c r="AB4" i="2" a="1"/>
  <c r="AB4" i="2" s="1"/>
  <c r="S3" i="2"/>
  <c r="F121" i="2" l="1"/>
  <c r="AB17" i="2" a="1"/>
  <c r="AB17" i="2" s="1"/>
  <c r="R17" i="2" a="1"/>
  <c r="R17" i="2" s="1"/>
  <c r="S5" i="2" a="1"/>
  <c r="S5" i="2" s="1"/>
  <c r="S12" i="2" a="1"/>
  <c r="S12" i="2" s="1"/>
  <c r="S16" i="2" a="1"/>
  <c r="S16" i="2" s="1"/>
  <c r="S7" i="2" a="1"/>
  <c r="S7" i="2" s="1"/>
  <c r="S10" i="2" a="1"/>
  <c r="S10" i="2" s="1"/>
  <c r="S13" i="2" a="1"/>
  <c r="S13" i="2" s="1"/>
  <c r="S14" i="2" a="1"/>
  <c r="S14" i="2" s="1"/>
  <c r="S6" i="2" a="1"/>
  <c r="S6" i="2" s="1"/>
  <c r="S9" i="2" a="1"/>
  <c r="S9" i="2" s="1"/>
  <c r="S17" i="2" a="1"/>
  <c r="S17" i="2" s="1"/>
  <c r="S15" i="2" a="1"/>
  <c r="S15" i="2" s="1"/>
  <c r="S8" i="2" a="1"/>
  <c r="S8" i="2" s="1"/>
  <c r="S11" i="2" a="1"/>
  <c r="S11" i="2" s="1"/>
  <c r="S4" i="2" a="1"/>
  <c r="S4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N17" i="2" a="1"/>
  <c r="N17" i="2" s="1"/>
  <c r="O17" i="2" a="1"/>
  <c r="O17" i="2" s="1"/>
  <c r="P17" i="2" a="1"/>
  <c r="P17" i="2" s="1"/>
  <c r="AA17" i="2" a="1"/>
  <c r="AA17" i="2" s="1"/>
  <c r="Q17" i="2" a="1"/>
  <c r="Q17" i="2" s="1"/>
  <c r="AC15" i="2" a="1"/>
  <c r="AC15" i="2" s="1"/>
  <c r="AC11" i="2" a="1"/>
  <c r="AC11" i="2" s="1"/>
  <c r="AC7" i="2" a="1"/>
  <c r="AC7" i="2" s="1"/>
  <c r="AC14" i="2" a="1"/>
  <c r="AC14" i="2" s="1"/>
  <c r="AC10" i="2" a="1"/>
  <c r="AC10" i="2" s="1"/>
  <c r="AC17" i="2" a="1"/>
  <c r="AC17" i="2" s="1"/>
  <c r="AC13" i="2" a="1"/>
  <c r="AC13" i="2" s="1"/>
  <c r="AC9" i="2" a="1"/>
  <c r="AC9" i="2" s="1"/>
  <c r="AC5" i="2" a="1"/>
  <c r="AC5" i="2" s="1"/>
  <c r="AC16" i="2" a="1"/>
  <c r="AC16" i="2" s="1"/>
  <c r="AC12" i="2" a="1"/>
  <c r="AC12" i="2" s="1"/>
  <c r="AC8" i="2" a="1"/>
  <c r="AC8" i="2" s="1"/>
  <c r="AC4" i="2" a="1"/>
  <c r="AC4" i="2" s="1"/>
  <c r="AC6" i="2" a="1"/>
  <c r="AC6" i="2" s="1"/>
  <c r="AD3" i="2"/>
  <c r="T3" i="2"/>
  <c r="AC18" i="2" a="1"/>
  <c r="AC18" i="2" s="1"/>
  <c r="F122" i="2" l="1"/>
  <c r="T6" i="2" a="1"/>
  <c r="T6" i="2" s="1"/>
  <c r="T9" i="2" a="1"/>
  <c r="T9" i="2" s="1"/>
  <c r="T8" i="2" a="1"/>
  <c r="T8" i="2" s="1"/>
  <c r="T11" i="2" a="1"/>
  <c r="T11" i="2" s="1"/>
  <c r="T15" i="2" a="1"/>
  <c r="T15" i="2" s="1"/>
  <c r="T7" i="2" a="1"/>
  <c r="T7" i="2" s="1"/>
  <c r="T10" i="2" a="1"/>
  <c r="T10" i="2" s="1"/>
  <c r="T13" i="2" a="1"/>
  <c r="T13" i="2" s="1"/>
  <c r="T14" i="2" a="1"/>
  <c r="T14" i="2" s="1"/>
  <c r="T18" i="2" a="1"/>
  <c r="T18" i="2" s="1"/>
  <c r="T12" i="2" a="1"/>
  <c r="T12" i="2" s="1"/>
  <c r="T17" i="2" a="1"/>
  <c r="T17" i="2" s="1"/>
  <c r="T5" i="2" a="1"/>
  <c r="T5" i="2" s="1"/>
  <c r="T16" i="2" a="1"/>
  <c r="T16" i="2" s="1"/>
  <c r="T4" i="2" a="1"/>
  <c r="T4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N18" i="2" a="1"/>
  <c r="N18" i="2" s="1"/>
  <c r="O18" i="2" a="1"/>
  <c r="O18" i="2" s="1"/>
  <c r="P18" i="2" a="1"/>
  <c r="P18" i="2" s="1"/>
  <c r="AA18" i="2" a="1"/>
  <c r="AA18" i="2" s="1"/>
  <c r="Q18" i="2" a="1"/>
  <c r="Q18" i="2" s="1"/>
  <c r="AB18" i="2" a="1"/>
  <c r="AB18" i="2" s="1"/>
  <c r="R18" i="2" a="1"/>
  <c r="R18" i="2" s="1"/>
  <c r="S18" i="2" a="1"/>
  <c r="S18" i="2" s="1"/>
  <c r="AJ16" i="2" a="1"/>
  <c r="AJ16" i="2" s="1"/>
  <c r="AJ18" i="2" a="1"/>
  <c r="AJ18" i="2" s="1"/>
  <c r="AJ14" i="2" a="1"/>
  <c r="AJ14" i="2" s="1"/>
  <c r="AJ17" i="2" a="1"/>
  <c r="AJ17" i="2" s="1"/>
  <c r="AJ8" i="2" a="1"/>
  <c r="AJ8" i="2" s="1"/>
  <c r="AJ4" i="2" a="1"/>
  <c r="AJ4" i="2" s="1"/>
  <c r="AJ11" i="2" a="1"/>
  <c r="AJ11" i="2" s="1"/>
  <c r="AJ7" i="2" a="1"/>
  <c r="AJ7" i="2" s="1"/>
  <c r="AJ15" i="2" a="1"/>
  <c r="AJ15" i="2" s="1"/>
  <c r="AJ13" i="2" a="1"/>
  <c r="AJ13" i="2" s="1"/>
  <c r="AJ12" i="2" a="1"/>
  <c r="AJ12" i="2" s="1"/>
  <c r="AJ10" i="2" a="1"/>
  <c r="AJ10" i="2" s="1"/>
  <c r="AJ6" i="2" a="1"/>
  <c r="AJ6" i="2" s="1"/>
  <c r="AK3" i="2"/>
  <c r="AJ9" i="2" a="1"/>
  <c r="AJ9" i="2" s="1"/>
  <c r="AJ5" i="2" a="1"/>
  <c r="AJ5" i="2" s="1"/>
  <c r="AD17" i="2" a="1"/>
  <c r="AD17" i="2" s="1"/>
  <c r="AD13" i="2" a="1"/>
  <c r="AD13" i="2" s="1"/>
  <c r="AD9" i="2" a="1"/>
  <c r="AD9" i="2" s="1"/>
  <c r="AD5" i="2" a="1"/>
  <c r="AD5" i="2" s="1"/>
  <c r="AE3" i="2"/>
  <c r="AD16" i="2" a="1"/>
  <c r="AD16" i="2" s="1"/>
  <c r="AD12" i="2" a="1"/>
  <c r="AD12" i="2" s="1"/>
  <c r="AD15" i="2" a="1"/>
  <c r="AD15" i="2" s="1"/>
  <c r="AD11" i="2" a="1"/>
  <c r="AD11" i="2" s="1"/>
  <c r="AD7" i="2" a="1"/>
  <c r="AD7" i="2" s="1"/>
  <c r="AD18" i="2" a="1"/>
  <c r="AD18" i="2" s="1"/>
  <c r="AD14" i="2" a="1"/>
  <c r="AD14" i="2" s="1"/>
  <c r="AD10" i="2" a="1"/>
  <c r="AD10" i="2" s="1"/>
  <c r="AD6" i="2" a="1"/>
  <c r="AD6" i="2" s="1"/>
  <c r="AD8" i="2" a="1"/>
  <c r="AD8" i="2" s="1"/>
  <c r="AD4" i="2" a="1"/>
  <c r="AD4" i="2" s="1"/>
  <c r="U3" i="2"/>
  <c r="F123" i="2" l="1"/>
  <c r="T19" i="2" a="1"/>
  <c r="T19" i="2" s="1"/>
  <c r="U7" i="2" a="1"/>
  <c r="U7" i="2" s="1"/>
  <c r="U13" i="2" a="1"/>
  <c r="U13" i="2" s="1"/>
  <c r="U14" i="2" a="1"/>
  <c r="U14" i="2" s="1"/>
  <c r="U5" i="2" a="1"/>
  <c r="U5" i="2" s="1"/>
  <c r="U12" i="2" a="1"/>
  <c r="U12" i="2" s="1"/>
  <c r="U16" i="2" a="1"/>
  <c r="U16" i="2" s="1"/>
  <c r="U15" i="2" a="1"/>
  <c r="U15" i="2" s="1"/>
  <c r="U17" i="2" a="1"/>
  <c r="U17" i="2" s="1"/>
  <c r="U8" i="2" a="1"/>
  <c r="U8" i="2" s="1"/>
  <c r="U11" i="2" a="1"/>
  <c r="U11" i="2" s="1"/>
  <c r="U19" i="2" a="1"/>
  <c r="U19" i="2" s="1"/>
  <c r="U6" i="2" a="1"/>
  <c r="U6" i="2" s="1"/>
  <c r="U9" i="2" a="1"/>
  <c r="U9" i="2" s="1"/>
  <c r="U18" i="2" a="1"/>
  <c r="U18" i="2" s="1"/>
  <c r="U10" i="2" a="1"/>
  <c r="U10" i="2" s="1"/>
  <c r="U4" i="2" a="1"/>
  <c r="U4" i="2" s="1"/>
  <c r="AD19" i="2" a="1"/>
  <c r="AD19" i="2" s="1"/>
  <c r="AJ19" i="2" a="1"/>
  <c r="AJ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 s="1"/>
  <c r="N19" i="2" a="1"/>
  <c r="N19" i="2" s="1"/>
  <c r="O19" i="2" a="1"/>
  <c r="O19" i="2" s="1"/>
  <c r="P19" i="2" a="1"/>
  <c r="P19" i="2" s="1"/>
  <c r="Q19" i="2" a="1"/>
  <c r="Q19" i="2" s="1"/>
  <c r="AA19" i="2" a="1"/>
  <c r="AA19" i="2" s="1"/>
  <c r="AB19" i="2" a="1"/>
  <c r="AB19" i="2" s="1"/>
  <c r="R19" i="2" a="1"/>
  <c r="R19" i="2" s="1"/>
  <c r="S19" i="2" a="1"/>
  <c r="S19" i="2" s="1"/>
  <c r="AC19" i="2" a="1"/>
  <c r="AC19" i="2" s="1"/>
  <c r="AL3" i="2"/>
  <c r="AE19" i="2" a="1"/>
  <c r="AE19" i="2" s="1"/>
  <c r="AE15" i="2" a="1"/>
  <c r="AE15" i="2" s="1"/>
  <c r="AE11" i="2" a="1"/>
  <c r="AE11" i="2" s="1"/>
  <c r="AE7" i="2" a="1"/>
  <c r="AE7" i="2" s="1"/>
  <c r="AE18" i="2" a="1"/>
  <c r="AE18" i="2" s="1"/>
  <c r="AE14" i="2" a="1"/>
  <c r="AE14" i="2" s="1"/>
  <c r="AE10" i="2" a="1"/>
  <c r="AE10" i="2" s="1"/>
  <c r="AE17" i="2" a="1"/>
  <c r="AE17" i="2" s="1"/>
  <c r="AE13" i="2" a="1"/>
  <c r="AE13" i="2" s="1"/>
  <c r="AE9" i="2" a="1"/>
  <c r="AE9" i="2" s="1"/>
  <c r="AE5" i="2" a="1"/>
  <c r="AE5" i="2" s="1"/>
  <c r="AE16" i="2" a="1"/>
  <c r="AE16" i="2" s="1"/>
  <c r="AE12" i="2" a="1"/>
  <c r="AE12" i="2" s="1"/>
  <c r="AE8" i="2" a="1"/>
  <c r="AE8" i="2" s="1"/>
  <c r="AE4" i="2" a="1"/>
  <c r="AE4" i="2" s="1"/>
  <c r="AF3" i="2"/>
  <c r="AE6" i="2" a="1"/>
  <c r="AE6" i="2" s="1"/>
  <c r="V3" i="2"/>
  <c r="F124" i="2" l="1"/>
  <c r="V8" i="2" a="1"/>
  <c r="V8" i="2" s="1"/>
  <c r="V11" i="2" a="1"/>
  <c r="V11" i="2" s="1"/>
  <c r="V15" i="2" a="1"/>
  <c r="V15" i="2" s="1"/>
  <c r="V6" i="2" a="1"/>
  <c r="V6" i="2" s="1"/>
  <c r="V9" i="2" a="1"/>
  <c r="V9" i="2" s="1"/>
  <c r="V10" i="2" a="1"/>
  <c r="V10" i="2" s="1"/>
  <c r="V12" i="2" a="1"/>
  <c r="V12" i="2" s="1"/>
  <c r="V18" i="2" a="1"/>
  <c r="V18" i="2" s="1"/>
  <c r="V5" i="2" a="1"/>
  <c r="V5" i="2" s="1"/>
  <c r="V16" i="2" a="1"/>
  <c r="V16" i="2" s="1"/>
  <c r="V14" i="2" a="1"/>
  <c r="V14" i="2" s="1"/>
  <c r="V19" i="2" a="1"/>
  <c r="V19" i="2" s="1"/>
  <c r="V20" i="2" a="1"/>
  <c r="V20" i="2" s="1"/>
  <c r="V13" i="2" a="1"/>
  <c r="V13" i="2" s="1"/>
  <c r="V17" i="2" a="1"/>
  <c r="V17" i="2" s="1"/>
  <c r="V7" i="2" a="1"/>
  <c r="V7" i="2" s="1"/>
  <c r="V4" i="2" a="1"/>
  <c r="V4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N20" i="2" a="1"/>
  <c r="N20" i="2" s="1"/>
  <c r="O20" i="2" a="1"/>
  <c r="O20" i="2" s="1"/>
  <c r="P20" i="2" a="1"/>
  <c r="P20" i="2" s="1"/>
  <c r="Q20" i="2" a="1"/>
  <c r="Q20" i="2" s="1"/>
  <c r="AA20" i="2" a="1"/>
  <c r="AA20" i="2" s="1"/>
  <c r="R20" i="2" a="1"/>
  <c r="R20" i="2" s="1"/>
  <c r="AB20" i="2" a="1"/>
  <c r="AB20" i="2" s="1"/>
  <c r="S20" i="2" a="1"/>
  <c r="S20" i="2" s="1"/>
  <c r="AC20" i="2" a="1"/>
  <c r="AC20" i="2" s="1"/>
  <c r="AD20" i="2" a="1"/>
  <c r="AD20" i="2" s="1"/>
  <c r="AJ20" i="2" a="1"/>
  <c r="AJ20" i="2" s="1"/>
  <c r="T20" i="2" a="1"/>
  <c r="T20" i="2" s="1"/>
  <c r="AE20" i="2" a="1"/>
  <c r="AE20" i="2" s="1"/>
  <c r="U20" i="2" a="1"/>
  <c r="U20" i="2" s="1"/>
  <c r="AM3" i="2"/>
  <c r="AF17" i="2" a="1"/>
  <c r="AF17" i="2" s="1"/>
  <c r="AF13" i="2" a="1"/>
  <c r="AF13" i="2" s="1"/>
  <c r="AF9" i="2" a="1"/>
  <c r="AF9" i="2" s="1"/>
  <c r="AF5" i="2" a="1"/>
  <c r="AF5" i="2" s="1"/>
  <c r="AF20" i="2" a="1"/>
  <c r="AF20" i="2" s="1"/>
  <c r="AF16" i="2" a="1"/>
  <c r="AF16" i="2" s="1"/>
  <c r="AF12" i="2" a="1"/>
  <c r="AF12" i="2" s="1"/>
  <c r="AF8" i="2" a="1"/>
  <c r="AF8" i="2" s="1"/>
  <c r="AF19" i="2" a="1"/>
  <c r="AF19" i="2" s="1"/>
  <c r="AF15" i="2" a="1"/>
  <c r="AF15" i="2" s="1"/>
  <c r="AF11" i="2" a="1"/>
  <c r="AF11" i="2" s="1"/>
  <c r="AF7" i="2" a="1"/>
  <c r="AF7" i="2" s="1"/>
  <c r="AG3" i="2"/>
  <c r="AF18" i="2" a="1"/>
  <c r="AF18" i="2" s="1"/>
  <c r="AF14" i="2" a="1"/>
  <c r="AF14" i="2" s="1"/>
  <c r="AF10" i="2" a="1"/>
  <c r="AF10" i="2" s="1"/>
  <c r="AF6" i="2" a="1"/>
  <c r="AF6" i="2" s="1"/>
  <c r="AF4" i="2" a="1"/>
  <c r="AF4" i="2" s="1"/>
  <c r="W3" i="2"/>
  <c r="F125" i="2" l="1"/>
  <c r="V21" i="2" a="1"/>
  <c r="V21" i="2" s="1"/>
  <c r="W9" i="2" a="1"/>
  <c r="W9" i="2" s="1"/>
  <c r="W12" i="2" a="1"/>
  <c r="W12" i="2" s="1"/>
  <c r="W7" i="2" a="1"/>
  <c r="W7" i="2" s="1"/>
  <c r="W14" i="2" a="1"/>
  <c r="W14" i="2" s="1"/>
  <c r="W6" i="2" a="1"/>
  <c r="W6" i="2" s="1"/>
  <c r="W19" i="2" a="1"/>
  <c r="W19" i="2" s="1"/>
  <c r="W10" i="2" a="1"/>
  <c r="W10" i="2" s="1"/>
  <c r="W13" i="2" a="1"/>
  <c r="W13" i="2" s="1"/>
  <c r="W17" i="2" a="1"/>
  <c r="W17" i="2" s="1"/>
  <c r="W5" i="2" a="1"/>
  <c r="W5" i="2" s="1"/>
  <c r="W8" i="2" a="1"/>
  <c r="W8" i="2" s="1"/>
  <c r="W11" i="2" a="1"/>
  <c r="W11" i="2" s="1"/>
  <c r="W16" i="2" a="1"/>
  <c r="W16" i="2" s="1"/>
  <c r="W21" i="2" a="1"/>
  <c r="W21" i="2" s="1"/>
  <c r="W15" i="2" a="1"/>
  <c r="W15" i="2" s="1"/>
  <c r="W18" i="2" a="1"/>
  <c r="W18" i="2" s="1"/>
  <c r="W20" i="2" a="1"/>
  <c r="W20" i="2" s="1"/>
  <c r="W4" i="2" a="1"/>
  <c r="W4" i="2" s="1"/>
  <c r="AF21" i="2" a="1"/>
  <c r="A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N21" i="2" a="1"/>
  <c r="N21" i="2" s="1"/>
  <c r="O21" i="2" a="1"/>
  <c r="O21" i="2" s="1"/>
  <c r="P21" i="2" a="1"/>
  <c r="P21" i="2" s="1"/>
  <c r="AA21" i="2" a="1"/>
  <c r="AA21" i="2" s="1"/>
  <c r="Q21" i="2" a="1"/>
  <c r="Q21" i="2" s="1"/>
  <c r="AB21" i="2" a="1"/>
  <c r="AB21" i="2" s="1"/>
  <c r="R21" i="2" a="1"/>
  <c r="R21" i="2" s="1"/>
  <c r="AC21" i="2" a="1"/>
  <c r="AC21" i="2" s="1"/>
  <c r="S21" i="2" a="1"/>
  <c r="S21" i="2" s="1"/>
  <c r="AJ21" i="2" a="1"/>
  <c r="AJ21" i="2" s="1"/>
  <c r="AD21" i="2" a="1"/>
  <c r="AD21" i="2" s="1"/>
  <c r="T21" i="2" a="1"/>
  <c r="T21" i="2" s="1"/>
  <c r="U21" i="2" a="1"/>
  <c r="U21" i="2" s="1"/>
  <c r="AE21" i="2" a="1"/>
  <c r="AE21" i="2" s="1"/>
  <c r="AM18" i="2" a="1"/>
  <c r="AM18" i="2" s="1"/>
  <c r="AM14" i="2" a="1"/>
  <c r="AM14" i="2" s="1"/>
  <c r="AM21" i="2" a="1"/>
  <c r="AM21" i="2" s="1"/>
  <c r="AM20" i="2" a="1"/>
  <c r="AM20" i="2" s="1"/>
  <c r="AM16" i="2" a="1"/>
  <c r="AM16" i="2" s="1"/>
  <c r="AM12" i="2" a="1"/>
  <c r="AM12" i="2" s="1"/>
  <c r="AM10" i="2" a="1"/>
  <c r="AM10" i="2" s="1"/>
  <c r="AM6" i="2" a="1"/>
  <c r="AM6" i="2" s="1"/>
  <c r="AM17" i="2" a="1"/>
  <c r="AM17" i="2" s="1"/>
  <c r="AM9" i="2" a="1"/>
  <c r="AM9" i="2" s="1"/>
  <c r="AM5" i="2" a="1"/>
  <c r="AM5" i="2" s="1"/>
  <c r="AM13" i="2" a="1"/>
  <c r="AM13" i="2" s="1"/>
  <c r="AM8" i="2" a="1"/>
  <c r="AM8" i="2" s="1"/>
  <c r="AM4" i="2" a="1"/>
  <c r="AM4" i="2" s="1"/>
  <c r="AM19" i="2" a="1"/>
  <c r="AM19" i="2" s="1"/>
  <c r="AM15" i="2" a="1"/>
  <c r="AM15" i="2" s="1"/>
  <c r="AM11" i="2" a="1"/>
  <c r="AM11" i="2" s="1"/>
  <c r="AM7" i="2" a="1"/>
  <c r="AM7" i="2" s="1"/>
  <c r="AN3" i="2"/>
  <c r="AG19" i="2" a="1"/>
  <c r="AG19" i="2" s="1"/>
  <c r="AG15" i="2" a="1"/>
  <c r="AG15" i="2" s="1"/>
  <c r="AG11" i="2" a="1"/>
  <c r="AG11" i="2" s="1"/>
  <c r="AG7" i="2" a="1"/>
  <c r="AG7" i="2" s="1"/>
  <c r="AG18" i="2" a="1"/>
  <c r="AG18" i="2" s="1"/>
  <c r="AG14" i="2" a="1"/>
  <c r="AG14" i="2" s="1"/>
  <c r="AG10" i="2" a="1"/>
  <c r="AG10" i="2" s="1"/>
  <c r="AG21" i="2" a="1"/>
  <c r="AG21" i="2" s="1"/>
  <c r="AG17" i="2" a="1"/>
  <c r="AG17" i="2" s="1"/>
  <c r="AG13" i="2" a="1"/>
  <c r="AG13" i="2" s="1"/>
  <c r="AG9" i="2" a="1"/>
  <c r="AG9" i="2" s="1"/>
  <c r="AG5" i="2" a="1"/>
  <c r="AG5" i="2" s="1"/>
  <c r="AG20" i="2" a="1"/>
  <c r="AG20" i="2" s="1"/>
  <c r="AG16" i="2" a="1"/>
  <c r="AG16" i="2" s="1"/>
  <c r="AG12" i="2" a="1"/>
  <c r="AG12" i="2" s="1"/>
  <c r="AG8" i="2" a="1"/>
  <c r="AG8" i="2" s="1"/>
  <c r="AG4" i="2" a="1"/>
  <c r="AG4" i="2" s="1"/>
  <c r="AG6" i="2" a="1"/>
  <c r="AG6" i="2" s="1"/>
  <c r="X3" i="2"/>
  <c r="AM22" i="2" a="1"/>
  <c r="AM22" i="2" s="1"/>
  <c r="F126" i="2" l="1"/>
  <c r="AG22" i="2" a="1"/>
  <c r="AG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L22" i="2" a="1"/>
  <c r="L22" i="2" s="1"/>
  <c r="M22" i="2" a="1"/>
  <c r="M22" i="2" s="1"/>
  <c r="N22" i="2" a="1"/>
  <c r="N22" i="2" s="1"/>
  <c r="O22" i="2" a="1"/>
  <c r="O22" i="2" s="1"/>
  <c r="P22" i="2" a="1"/>
  <c r="P22" i="2" s="1"/>
  <c r="Q22" i="2" a="1"/>
  <c r="Q22" i="2" s="1"/>
  <c r="AA22" i="2" a="1"/>
  <c r="AA22" i="2" s="1"/>
  <c r="AB22" i="2" a="1"/>
  <c r="AB22" i="2" s="1"/>
  <c r="R22" i="2" a="1"/>
  <c r="R22" i="2" s="1"/>
  <c r="AC22" i="2" a="1"/>
  <c r="AC22" i="2" s="1"/>
  <c r="S22" i="2" a="1"/>
  <c r="S22" i="2" s="1"/>
  <c r="T22" i="2" a="1"/>
  <c r="T22" i="2" s="1"/>
  <c r="AD22" i="2" a="1"/>
  <c r="AD22" i="2" s="1"/>
  <c r="AJ22" i="2" a="1"/>
  <c r="AJ22" i="2" s="1"/>
  <c r="U22" i="2" a="1"/>
  <c r="U22" i="2" s="1"/>
  <c r="AE22" i="2" a="1"/>
  <c r="AE22" i="2" s="1"/>
  <c r="AF22" i="2" a="1"/>
  <c r="AF22" i="2" s="1"/>
  <c r="V22" i="2" a="1"/>
  <c r="V22" i="2" s="1"/>
  <c r="X6" i="2" a="1"/>
  <c r="X6" i="2" s="1"/>
  <c r="X10" i="2" a="1"/>
  <c r="X10" i="2" s="1"/>
  <c r="X13" i="2" a="1"/>
  <c r="X13" i="2" s="1"/>
  <c r="X5" i="2" a="1"/>
  <c r="X5" i="2" s="1"/>
  <c r="X8" i="2" a="1"/>
  <c r="X8" i="2" s="1"/>
  <c r="X11" i="2" a="1"/>
  <c r="X11" i="2" s="1"/>
  <c r="X15" i="2" a="1"/>
  <c r="X15" i="2" s="1"/>
  <c r="X14" i="2" a="1"/>
  <c r="X14" i="2" s="1"/>
  <c r="X16" i="2" a="1"/>
  <c r="X16" i="2" s="1"/>
  <c r="X7" i="2" a="1"/>
  <c r="X7" i="2" s="1"/>
  <c r="X18" i="2" a="1"/>
  <c r="X18" i="2" s="1"/>
  <c r="X19" i="2" a="1"/>
  <c r="X19" i="2" s="1"/>
  <c r="X17" i="2" a="1"/>
  <c r="X17" i="2" s="1"/>
  <c r="X22" i="2" a="1"/>
  <c r="X22" i="2" s="1"/>
  <c r="X21" i="2" a="1"/>
  <c r="X21" i="2" s="1"/>
  <c r="X12" i="2" a="1"/>
  <c r="X12" i="2" s="1"/>
  <c r="X9" i="2" a="1"/>
  <c r="X9" i="2" s="1"/>
  <c r="X20" i="2" a="1"/>
  <c r="X20" i="2" s="1"/>
  <c r="X4" i="2" a="1"/>
  <c r="X4" i="2" s="1"/>
  <c r="W22" i="2" a="1"/>
  <c r="W22" i="2" s="1"/>
  <c r="AN20" i="2" a="1"/>
  <c r="AN20" i="2" s="1"/>
  <c r="AN16" i="2" a="1"/>
  <c r="AN16" i="2" s="1"/>
  <c r="AN22" i="2" a="1"/>
  <c r="AN22" i="2" s="1"/>
  <c r="AN18" i="2" a="1"/>
  <c r="AN18" i="2" s="1"/>
  <c r="AN14" i="2" a="1"/>
  <c r="AN14" i="2" s="1"/>
  <c r="AN17" i="2" a="1"/>
  <c r="AN17" i="2" s="1"/>
  <c r="AN13" i="2" a="1"/>
  <c r="AN13" i="2" s="1"/>
  <c r="AN12" i="2" a="1"/>
  <c r="AN12" i="2" s="1"/>
  <c r="AN8" i="2" a="1"/>
  <c r="AN8" i="2" s="1"/>
  <c r="AN4" i="2" a="1"/>
  <c r="AN4" i="2" s="1"/>
  <c r="AN21" i="2" a="1"/>
  <c r="AN21" i="2" s="1"/>
  <c r="AN11" i="2" a="1"/>
  <c r="AN11" i="2" s="1"/>
  <c r="AN7" i="2" a="1"/>
  <c r="AN7" i="2" s="1"/>
  <c r="AN19" i="2" a="1"/>
  <c r="AN19" i="2" s="1"/>
  <c r="AN15" i="2" a="1"/>
  <c r="AN15" i="2" s="1"/>
  <c r="AN10" i="2" a="1"/>
  <c r="AN10" i="2" s="1"/>
  <c r="AN6" i="2" a="1"/>
  <c r="AN6" i="2" s="1"/>
  <c r="AN9" i="2" a="1"/>
  <c r="AN9" i="2" s="1"/>
  <c r="AN5" i="2" a="1"/>
  <c r="AN5" i="2" s="1"/>
  <c r="F127" i="2" l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L23" i="2" a="1"/>
  <c r="L23" i="2" s="1"/>
  <c r="M23" i="2" a="1"/>
  <c r="M23" i="2" s="1"/>
  <c r="N23" i="2" a="1"/>
  <c r="N23" i="2" s="1"/>
  <c r="O23" i="2" a="1"/>
  <c r="O23" i="2" s="1"/>
  <c r="P23" i="2" a="1"/>
  <c r="P23" i="2" s="1"/>
  <c r="Q23" i="2" a="1"/>
  <c r="Q23" i="2" s="1"/>
  <c r="AA23" i="2" a="1"/>
  <c r="AA23" i="2" s="1"/>
  <c r="R23" i="2" a="1"/>
  <c r="R23" i="2" s="1"/>
  <c r="AB23" i="2" a="1"/>
  <c r="AB23" i="2" s="1"/>
  <c r="S23" i="2" a="1"/>
  <c r="S23" i="2" s="1"/>
  <c r="AC23" i="2" a="1"/>
  <c r="AC23" i="2" s="1"/>
  <c r="AJ23" i="2" a="1"/>
  <c r="AJ23" i="2" s="1"/>
  <c r="AD23" i="2" a="1"/>
  <c r="AD23" i="2" s="1"/>
  <c r="T23" i="2" a="1"/>
  <c r="T23" i="2" s="1"/>
  <c r="AE23" i="2" a="1"/>
  <c r="AE23" i="2" s="1"/>
  <c r="U23" i="2" a="1"/>
  <c r="U23" i="2" s="1"/>
  <c r="AF23" i="2" a="1"/>
  <c r="AF23" i="2" s="1"/>
  <c r="V23" i="2" a="1"/>
  <c r="V23" i="2" s="1"/>
  <c r="AM23" i="2" a="1"/>
  <c r="AM23" i="2" s="1"/>
  <c r="AG23" i="2" a="1"/>
  <c r="AG23" i="2" s="1"/>
  <c r="W23" i="2" a="1"/>
  <c r="W23" i="2" s="1"/>
  <c r="X23" i="2" a="1"/>
  <c r="X23" i="2" s="1"/>
  <c r="AN23" i="2" a="1"/>
  <c r="AN23" i="2" s="1"/>
  <c r="F128" i="2" l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L24" i="2" a="1"/>
  <c r="L24" i="2" s="1"/>
  <c r="M24" i="2" a="1"/>
  <c r="M24" i="2" s="1"/>
  <c r="N24" i="2" a="1"/>
  <c r="N24" i="2" s="1"/>
  <c r="O24" i="2" a="1"/>
  <c r="O24" i="2" s="1"/>
  <c r="P24" i="2" a="1"/>
  <c r="P24" i="2" s="1"/>
  <c r="Q24" i="2" a="1"/>
  <c r="Q24" i="2" s="1"/>
  <c r="AA24" i="2" a="1"/>
  <c r="AA24" i="2" s="1"/>
  <c r="R24" i="2" a="1"/>
  <c r="R24" i="2" s="1"/>
  <c r="AB24" i="2" a="1"/>
  <c r="AB24" i="2" s="1"/>
  <c r="S24" i="2" a="1"/>
  <c r="S24" i="2" s="1"/>
  <c r="AC24" i="2" a="1"/>
  <c r="AC24" i="2" s="1"/>
  <c r="AJ24" i="2" a="1"/>
  <c r="AJ24" i="2" s="1"/>
  <c r="T24" i="2" a="1"/>
  <c r="T24" i="2" s="1"/>
  <c r="AD24" i="2" a="1"/>
  <c r="AD24" i="2" s="1"/>
  <c r="U24" i="2" a="1"/>
  <c r="U24" i="2" s="1"/>
  <c r="AE24" i="2" a="1"/>
  <c r="AE24" i="2" s="1"/>
  <c r="V24" i="2" a="1"/>
  <c r="V24" i="2" s="1"/>
  <c r="AF24" i="2" a="1"/>
  <c r="AF24" i="2" s="1"/>
  <c r="AM24" i="2" a="1"/>
  <c r="AM24" i="2" s="1"/>
  <c r="AG24" i="2" a="1"/>
  <c r="AG24" i="2" s="1"/>
  <c r="W24" i="2" a="1"/>
  <c r="W24" i="2" s="1"/>
  <c r="X24" i="2" a="1"/>
  <c r="X24" i="2" s="1"/>
  <c r="AN24" i="2" a="1"/>
  <c r="AN24" i="2" s="1"/>
  <c r="F129" i="2" l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L25" i="2" a="1"/>
  <c r="L25" i="2" s="1"/>
  <c r="M25" i="2" a="1"/>
  <c r="M25" i="2" s="1"/>
  <c r="N25" i="2" a="1"/>
  <c r="N25" i="2" s="1"/>
  <c r="O25" i="2" a="1"/>
  <c r="O25" i="2" s="1"/>
  <c r="P25" i="2" a="1"/>
  <c r="P25" i="2" s="1"/>
  <c r="AA25" i="2" a="1"/>
  <c r="AA25" i="2" s="1"/>
  <c r="Q25" i="2" a="1"/>
  <c r="Q25" i="2" s="1"/>
  <c r="AB25" i="2" a="1"/>
  <c r="AB25" i="2" s="1"/>
  <c r="R25" i="2" a="1"/>
  <c r="R25" i="2" s="1"/>
  <c r="AC25" i="2" a="1"/>
  <c r="AC25" i="2" s="1"/>
  <c r="S25" i="2" a="1"/>
  <c r="S25" i="2" s="1"/>
  <c r="T25" i="2" a="1"/>
  <c r="T25" i="2" s="1"/>
  <c r="AJ25" i="2" a="1"/>
  <c r="AJ25" i="2" s="1"/>
  <c r="AD25" i="2" a="1"/>
  <c r="AD25" i="2" s="1"/>
  <c r="U25" i="2" a="1"/>
  <c r="U25" i="2" s="1"/>
  <c r="AE25" i="2" a="1"/>
  <c r="AE25" i="2" s="1"/>
  <c r="AF25" i="2" a="1"/>
  <c r="AF25" i="2" s="1"/>
  <c r="V25" i="2" a="1"/>
  <c r="V25" i="2" s="1"/>
  <c r="W25" i="2" a="1"/>
  <c r="W25" i="2" s="1"/>
  <c r="AM25" i="2" a="1"/>
  <c r="AM25" i="2" s="1"/>
  <c r="AG25" i="2" a="1"/>
  <c r="AG25" i="2" s="1"/>
  <c r="AN25" i="2" a="1"/>
  <c r="AN25" i="2" s="1"/>
  <c r="X25" i="2" a="1"/>
  <c r="X25" i="2" s="1"/>
  <c r="F130" i="2" l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 s="1"/>
  <c r="N26" i="2" a="1"/>
  <c r="N26" i="2" s="1"/>
  <c r="O26" i="2" a="1"/>
  <c r="O26" i="2" s="1"/>
  <c r="P26" i="2" a="1"/>
  <c r="P26" i="2" s="1"/>
  <c r="Q26" i="2" a="1"/>
  <c r="Q26" i="2" s="1"/>
  <c r="AA26" i="2" a="1"/>
  <c r="AA26" i="2" s="1"/>
  <c r="AB26" i="2" a="1"/>
  <c r="AB26" i="2" s="1"/>
  <c r="R26" i="2" a="1"/>
  <c r="R26" i="2" s="1"/>
  <c r="S26" i="2" a="1"/>
  <c r="S26" i="2" s="1"/>
  <c r="AC26" i="2" a="1"/>
  <c r="AC26" i="2" s="1"/>
  <c r="AD26" i="2" a="1"/>
  <c r="AD26" i="2" s="1"/>
  <c r="T26" i="2" a="1"/>
  <c r="T26" i="2" s="1"/>
  <c r="AJ26" i="2" a="1"/>
  <c r="AJ26" i="2" s="1"/>
  <c r="U26" i="2" a="1"/>
  <c r="U26" i="2" s="1"/>
  <c r="AE26" i="2" a="1"/>
  <c r="AE26" i="2" s="1"/>
  <c r="V26" i="2" a="1"/>
  <c r="V26" i="2" s="1"/>
  <c r="AF26" i="2" a="1"/>
  <c r="AF26" i="2" s="1"/>
  <c r="AM26" i="2" a="1"/>
  <c r="AM26" i="2" s="1"/>
  <c r="W26" i="2" a="1"/>
  <c r="W26" i="2" s="1"/>
  <c r="AG26" i="2" a="1"/>
  <c r="AG26" i="2" s="1"/>
  <c r="AN26" i="2" a="1"/>
  <c r="AN26" i="2" s="1"/>
  <c r="X26" i="2" a="1"/>
  <c r="X26" i="2" s="1"/>
  <c r="G27" i="2" l="1" a="1"/>
  <c r="G27" i="2" s="1"/>
  <c r="H27" i="2" a="1"/>
  <c r="H27" i="2" s="1"/>
  <c r="I27" i="2" a="1"/>
  <c r="I27" i="2" s="1"/>
  <c r="J27" i="2" a="1"/>
  <c r="J27" i="2" s="1"/>
  <c r="K27" i="2" a="1"/>
  <c r="K27" i="2" s="1"/>
  <c r="L27" i="2" a="1"/>
  <c r="L27" i="2" s="1"/>
  <c r="M27" i="2" a="1"/>
  <c r="M27" i="2" s="1"/>
  <c r="N27" i="2" a="1"/>
  <c r="N27" i="2" s="1"/>
  <c r="O27" i="2" a="1"/>
  <c r="O27" i="2" s="1"/>
  <c r="P27" i="2" a="1"/>
  <c r="P27" i="2" s="1"/>
  <c r="Q27" i="2" a="1"/>
  <c r="Q27" i="2" s="1"/>
  <c r="AA27" i="2" a="1"/>
  <c r="AA27" i="2" s="1"/>
  <c r="AB27" i="2" a="1"/>
  <c r="AB27" i="2" s="1"/>
  <c r="R27" i="2" a="1"/>
  <c r="R27" i="2" s="1"/>
  <c r="AC27" i="2" a="1"/>
  <c r="AC27" i="2" s="1"/>
  <c r="S27" i="2" a="1"/>
  <c r="S27" i="2" s="1"/>
  <c r="AD27" i="2" a="1"/>
  <c r="AD27" i="2" s="1"/>
  <c r="T27" i="2" a="1"/>
  <c r="T27" i="2" s="1"/>
  <c r="AJ27" i="2" a="1"/>
  <c r="AJ27" i="2" s="1"/>
  <c r="U27" i="2" a="1"/>
  <c r="U27" i="2" s="1"/>
  <c r="AE27" i="2" a="1"/>
  <c r="AE27" i="2" s="1"/>
  <c r="AF27" i="2" a="1"/>
  <c r="AF27" i="2" s="1"/>
  <c r="V27" i="2" a="1"/>
  <c r="V27" i="2" s="1"/>
  <c r="W27" i="2" a="1"/>
  <c r="W27" i="2" s="1"/>
  <c r="AG27" i="2" a="1"/>
  <c r="AG27" i="2" s="1"/>
  <c r="AM27" i="2" a="1"/>
  <c r="AM27" i="2" s="1"/>
  <c r="AN27" i="2" a="1"/>
  <c r="AN27" i="2" s="1"/>
  <c r="X27" i="2" a="1"/>
  <c r="X27" i="2" s="1"/>
  <c r="G28" i="2" l="1" a="1"/>
  <c r="G28" i="2" s="1"/>
  <c r="H28" i="2" a="1"/>
  <c r="H28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N28" i="2" a="1"/>
  <c r="N28" i="2" s="1"/>
  <c r="O28" i="2" a="1"/>
  <c r="O28" i="2" s="1"/>
  <c r="P28" i="2" a="1"/>
  <c r="P28" i="2" s="1"/>
  <c r="Q28" i="2" a="1"/>
  <c r="Q28" i="2" s="1"/>
  <c r="AA28" i="2" a="1"/>
  <c r="AA28" i="2" s="1"/>
  <c r="R28" i="2" a="1"/>
  <c r="R28" i="2" s="1"/>
  <c r="AB28" i="2" a="1"/>
  <c r="AB28" i="2" s="1"/>
  <c r="AC28" i="2" a="1"/>
  <c r="AC28" i="2" s="1"/>
  <c r="S28" i="2" a="1"/>
  <c r="S28" i="2" s="1"/>
  <c r="AJ28" i="2" a="1"/>
  <c r="AJ28" i="2" s="1"/>
  <c r="AD28" i="2" a="1"/>
  <c r="AD28" i="2" s="1"/>
  <c r="T28" i="2" a="1"/>
  <c r="T28" i="2" s="1"/>
  <c r="U28" i="2" a="1"/>
  <c r="U28" i="2" s="1"/>
  <c r="AE28" i="2" a="1"/>
  <c r="AE28" i="2" s="1"/>
  <c r="AF28" i="2" a="1"/>
  <c r="AF28" i="2" s="1"/>
  <c r="V28" i="2" a="1"/>
  <c r="V28" i="2" s="1"/>
  <c r="W28" i="2" a="1"/>
  <c r="W28" i="2" s="1"/>
  <c r="AM28" i="2" a="1"/>
  <c r="AM28" i="2" s="1"/>
  <c r="AG28" i="2" a="1"/>
  <c r="AG28" i="2" s="1"/>
  <c r="X28" i="2" a="1"/>
  <c r="X28" i="2" s="1"/>
  <c r="AN28" i="2" a="1"/>
  <c r="AN28" i="2" s="1"/>
  <c r="G29" i="2" l="1" a="1"/>
  <c r="G29" i="2" s="1"/>
  <c r="H29" i="2" a="1"/>
  <c r="H29" i="2" s="1"/>
  <c r="I29" i="2" a="1"/>
  <c r="I29" i="2" s="1"/>
  <c r="J29" i="2" a="1"/>
  <c r="J29" i="2" s="1"/>
  <c r="K29" i="2" a="1"/>
  <c r="K29" i="2" s="1"/>
  <c r="L29" i="2" a="1"/>
  <c r="L29" i="2" s="1"/>
  <c r="M29" i="2" a="1"/>
  <c r="M29" i="2" s="1"/>
  <c r="N29" i="2" a="1"/>
  <c r="N29" i="2" s="1"/>
  <c r="O29" i="2" a="1"/>
  <c r="O29" i="2" s="1"/>
  <c r="P29" i="2" a="1"/>
  <c r="P29" i="2" s="1"/>
  <c r="Q29" i="2" a="1"/>
  <c r="Q29" i="2" s="1"/>
  <c r="AA29" i="2" a="1"/>
  <c r="AA29" i="2" s="1"/>
  <c r="AB29" i="2" a="1"/>
  <c r="AB29" i="2" s="1"/>
  <c r="R29" i="2" a="1"/>
  <c r="R29" i="2" s="1"/>
  <c r="AC29" i="2" a="1"/>
  <c r="AC29" i="2" s="1"/>
  <c r="S29" i="2" a="1"/>
  <c r="S29" i="2" s="1"/>
  <c r="T29" i="2" a="1"/>
  <c r="T29" i="2" s="1"/>
  <c r="AJ29" i="2" a="1"/>
  <c r="AJ29" i="2" s="1"/>
  <c r="AD29" i="2" a="1"/>
  <c r="AD29" i="2" s="1"/>
  <c r="U29" i="2" a="1"/>
  <c r="U29" i="2" s="1"/>
  <c r="AE29" i="2" a="1"/>
  <c r="AE29" i="2" s="1"/>
  <c r="AF29" i="2" a="1"/>
  <c r="AF29" i="2" s="1"/>
  <c r="V29" i="2" a="1"/>
  <c r="V29" i="2" s="1"/>
  <c r="W29" i="2" a="1"/>
  <c r="W29" i="2" s="1"/>
  <c r="AM29" i="2" a="1"/>
  <c r="AM29" i="2" s="1"/>
  <c r="AG29" i="2" a="1"/>
  <c r="AG29" i="2" s="1"/>
  <c r="X29" i="2" a="1"/>
  <c r="X29" i="2" s="1"/>
  <c r="AN29" i="2" a="1"/>
  <c r="AN29" i="2" s="1"/>
  <c r="G30" i="2" l="1" a="1"/>
  <c r="G30" i="2" s="1"/>
  <c r="H30" i="2" a="1"/>
  <c r="H30" i="2" s="1"/>
  <c r="I30" i="2" a="1"/>
  <c r="I30" i="2" s="1"/>
  <c r="J30" i="2" a="1"/>
  <c r="J30" i="2" s="1"/>
  <c r="K30" i="2" a="1"/>
  <c r="K30" i="2" s="1"/>
  <c r="L30" i="2" a="1"/>
  <c r="L30" i="2" s="1"/>
  <c r="M30" i="2" a="1"/>
  <c r="M30" i="2" s="1"/>
  <c r="N30" i="2" a="1"/>
  <c r="N30" i="2" s="1"/>
  <c r="O30" i="2" a="1"/>
  <c r="O30" i="2" s="1"/>
  <c r="P30" i="2" a="1"/>
  <c r="P30" i="2" s="1"/>
  <c r="AA30" i="2" a="1"/>
  <c r="AA30" i="2" s="1"/>
  <c r="Q30" i="2" a="1"/>
  <c r="Q30" i="2" s="1"/>
  <c r="R30" i="2" a="1"/>
  <c r="R30" i="2" s="1"/>
  <c r="AB30" i="2" a="1"/>
  <c r="AB30" i="2" s="1"/>
  <c r="S30" i="2" a="1"/>
  <c r="S30" i="2" s="1"/>
  <c r="AC30" i="2" a="1"/>
  <c r="AC30" i="2" s="1"/>
  <c r="AD30" i="2" a="1"/>
  <c r="AD30" i="2" s="1"/>
  <c r="AJ30" i="2" a="1"/>
  <c r="AJ30" i="2" s="1"/>
  <c r="T30" i="2" a="1"/>
  <c r="T30" i="2" s="1"/>
  <c r="U30" i="2" a="1"/>
  <c r="U30" i="2" s="1"/>
  <c r="AE30" i="2" a="1"/>
  <c r="AE30" i="2" s="1"/>
  <c r="V30" i="2" a="1"/>
  <c r="V30" i="2" s="1"/>
  <c r="AF30" i="2" a="1"/>
  <c r="AF30" i="2" s="1"/>
  <c r="AG30" i="2" a="1"/>
  <c r="AG30" i="2" s="1"/>
  <c r="W30" i="2" a="1"/>
  <c r="W30" i="2" s="1"/>
  <c r="AM30" i="2" a="1"/>
  <c r="AM30" i="2" s="1"/>
  <c r="X30" i="2" a="1"/>
  <c r="X30" i="2" s="1"/>
  <c r="AN30" i="2" a="1"/>
  <c r="AN30" i="2" s="1"/>
  <c r="G31" i="2" l="1" a="1"/>
  <c r="G31" i="2" s="1"/>
  <c r="H31" i="2" a="1"/>
  <c r="H31" i="2" s="1"/>
  <c r="I31" i="2" a="1"/>
  <c r="I31" i="2" s="1"/>
  <c r="J31" i="2" a="1"/>
  <c r="J31" i="2" s="1"/>
  <c r="K31" i="2" a="1"/>
  <c r="K31" i="2" s="1"/>
  <c r="L31" i="2" a="1"/>
  <c r="L31" i="2" s="1"/>
  <c r="M31" i="2" a="1"/>
  <c r="M31" i="2" s="1"/>
  <c r="N31" i="2" a="1"/>
  <c r="N31" i="2" s="1"/>
  <c r="O31" i="2" a="1"/>
  <c r="O31" i="2" s="1"/>
  <c r="P31" i="2" a="1"/>
  <c r="P31" i="2" s="1"/>
  <c r="Q31" i="2" a="1"/>
  <c r="Q31" i="2" s="1"/>
  <c r="AA31" i="2" a="1"/>
  <c r="AA31" i="2" s="1"/>
  <c r="R31" i="2" a="1"/>
  <c r="R31" i="2" s="1"/>
  <c r="AB31" i="2" a="1"/>
  <c r="AB31" i="2" s="1"/>
  <c r="S31" i="2" a="1"/>
  <c r="S31" i="2" s="1"/>
  <c r="AC31" i="2" a="1"/>
  <c r="AC31" i="2" s="1"/>
  <c r="AJ31" i="2" a="1"/>
  <c r="AJ31" i="2" s="1"/>
  <c r="AD31" i="2" a="1"/>
  <c r="AD31" i="2" s="1"/>
  <c r="T31" i="2" a="1"/>
  <c r="T31" i="2" s="1"/>
  <c r="AE31" i="2" a="1"/>
  <c r="AE31" i="2" s="1"/>
  <c r="U31" i="2" a="1"/>
  <c r="U31" i="2" s="1"/>
  <c r="AF31" i="2" a="1"/>
  <c r="AF31" i="2" s="1"/>
  <c r="V31" i="2" a="1"/>
  <c r="V31" i="2" s="1"/>
  <c r="W31" i="2" a="1"/>
  <c r="W31" i="2" s="1"/>
  <c r="AM31" i="2" a="1"/>
  <c r="AM31" i="2" s="1"/>
  <c r="AG31" i="2" a="1"/>
  <c r="AG31" i="2" s="1"/>
  <c r="AN31" i="2" a="1"/>
  <c r="AN31" i="2" s="1"/>
  <c r="X31" i="2" a="1"/>
  <c r="X31" i="2" s="1"/>
  <c r="G32" i="2" l="1" a="1"/>
  <c r="G32" i="2" s="1"/>
  <c r="H32" i="2" a="1"/>
  <c r="H32" i="2" s="1"/>
  <c r="I32" i="2" a="1"/>
  <c r="I32" i="2" s="1"/>
  <c r="J32" i="2" a="1"/>
  <c r="J32" i="2" s="1"/>
  <c r="K32" i="2" a="1"/>
  <c r="K32" i="2" s="1"/>
  <c r="L32" i="2" a="1"/>
  <c r="L32" i="2" s="1"/>
  <c r="M32" i="2" a="1"/>
  <c r="M32" i="2" s="1"/>
  <c r="N32" i="2" a="1"/>
  <c r="N32" i="2" s="1"/>
  <c r="O32" i="2" a="1"/>
  <c r="O32" i="2" s="1"/>
  <c r="P32" i="2" a="1"/>
  <c r="P32" i="2" s="1"/>
  <c r="Q32" i="2" a="1"/>
  <c r="Q32" i="2" s="1"/>
  <c r="AA32" i="2" a="1"/>
  <c r="AA32" i="2" s="1"/>
  <c r="AB32" i="2" a="1"/>
  <c r="AB32" i="2" s="1"/>
  <c r="R32" i="2" a="1"/>
  <c r="R32" i="2" s="1"/>
  <c r="AC32" i="2" a="1"/>
  <c r="AC32" i="2" s="1"/>
  <c r="S32" i="2" a="1"/>
  <c r="S32" i="2" s="1"/>
  <c r="T32" i="2" a="1"/>
  <c r="T32" i="2" s="1"/>
  <c r="AJ32" i="2" a="1"/>
  <c r="AJ32" i="2" s="1"/>
  <c r="AD32" i="2" a="1"/>
  <c r="AD32" i="2" s="1"/>
  <c r="AE32" i="2" a="1"/>
  <c r="AE32" i="2" s="1"/>
  <c r="U32" i="2" a="1"/>
  <c r="U32" i="2" s="1"/>
  <c r="V32" i="2" a="1"/>
  <c r="V32" i="2" s="1"/>
  <c r="AF32" i="2" a="1"/>
  <c r="AF32" i="2" s="1"/>
  <c r="AG32" i="2" a="1"/>
  <c r="AG32" i="2" s="1"/>
  <c r="W32" i="2" a="1"/>
  <c r="W32" i="2" s="1"/>
  <c r="AM32" i="2" a="1"/>
  <c r="AM32" i="2" s="1"/>
  <c r="X32" i="2" a="1"/>
  <c r="X32" i="2" s="1"/>
  <c r="AN32" i="2" a="1"/>
  <c r="AN32" i="2" s="1"/>
  <c r="G33" i="2" l="1" a="1"/>
  <c r="G33" i="2" s="1"/>
  <c r="H33" i="2" a="1"/>
  <c r="H33" i="2" s="1"/>
  <c r="I33" i="2" a="1"/>
  <c r="I33" i="2" s="1"/>
  <c r="J33" i="2" a="1"/>
  <c r="J33" i="2" s="1"/>
  <c r="K33" i="2" a="1"/>
  <c r="K33" i="2" s="1"/>
  <c r="L33" i="2" a="1"/>
  <c r="L33" i="2" s="1"/>
  <c r="M33" i="2" a="1"/>
  <c r="M33" i="2" s="1"/>
  <c r="N33" i="2" a="1"/>
  <c r="N33" i="2" s="1"/>
  <c r="O33" i="2" a="1"/>
  <c r="O33" i="2" s="1"/>
  <c r="P33" i="2" a="1"/>
  <c r="P33" i="2" s="1"/>
  <c r="Q33" i="2" a="1"/>
  <c r="Q33" i="2" s="1"/>
  <c r="AA33" i="2" a="1"/>
  <c r="AA33" i="2" s="1"/>
  <c r="R33" i="2" a="1"/>
  <c r="R33" i="2" s="1"/>
  <c r="AB33" i="2" a="1"/>
  <c r="AB33" i="2" s="1"/>
  <c r="S33" i="2" a="1"/>
  <c r="S33" i="2" s="1"/>
  <c r="AC33" i="2" a="1"/>
  <c r="AC33" i="2" s="1"/>
  <c r="AJ33" i="2" a="1"/>
  <c r="AJ33" i="2" s="1"/>
  <c r="AD33" i="2" a="1"/>
  <c r="AD33" i="2" s="1"/>
  <c r="T33" i="2" a="1"/>
  <c r="T33" i="2" s="1"/>
  <c r="AE33" i="2" a="1"/>
  <c r="AE33" i="2" s="1"/>
  <c r="U33" i="2" a="1"/>
  <c r="U33" i="2" s="1"/>
  <c r="AF33" i="2" a="1"/>
  <c r="AF33" i="2" s="1"/>
  <c r="V33" i="2" a="1"/>
  <c r="V33" i="2" s="1"/>
  <c r="AM33" i="2" a="1"/>
  <c r="AM33" i="2" s="1"/>
  <c r="AG33" i="2" a="1"/>
  <c r="AG33" i="2" s="1"/>
  <c r="W33" i="2" a="1"/>
  <c r="W33" i="2" s="1"/>
  <c r="AN33" i="2" a="1"/>
  <c r="AN33" i="2" s="1"/>
  <c r="X33" i="2" a="1"/>
  <c r="X33" i="2" s="1"/>
  <c r="G34" i="2" l="1" a="1"/>
  <c r="G34" i="2" s="1"/>
  <c r="H34" i="2" a="1"/>
  <c r="H34" i="2" s="1"/>
  <c r="I34" i="2" a="1"/>
  <c r="I34" i="2" s="1"/>
  <c r="J34" i="2" a="1"/>
  <c r="J34" i="2" s="1"/>
  <c r="K34" i="2" a="1"/>
  <c r="K34" i="2" s="1"/>
  <c r="L34" i="2" a="1"/>
  <c r="L34" i="2" s="1"/>
  <c r="M34" i="2" a="1"/>
  <c r="M34" i="2" s="1"/>
  <c r="N34" i="2" a="1"/>
  <c r="N34" i="2" s="1"/>
  <c r="O34" i="2" a="1"/>
  <c r="O34" i="2" s="1"/>
  <c r="P34" i="2" a="1"/>
  <c r="P34" i="2" s="1"/>
  <c r="Q34" i="2" a="1"/>
  <c r="Q34" i="2" s="1"/>
  <c r="AA34" i="2" a="1"/>
  <c r="AA34" i="2" s="1"/>
  <c r="R34" i="2" a="1"/>
  <c r="R34" i="2" s="1"/>
  <c r="AB34" i="2" a="1"/>
  <c r="AB34" i="2" s="1"/>
  <c r="S34" i="2" a="1"/>
  <c r="S34" i="2" s="1"/>
  <c r="AC34" i="2" a="1"/>
  <c r="AC34" i="2" s="1"/>
  <c r="AJ34" i="2" a="1"/>
  <c r="AJ34" i="2" s="1"/>
  <c r="T34" i="2" a="1"/>
  <c r="T34" i="2" s="1"/>
  <c r="AD34" i="2" a="1"/>
  <c r="AD34" i="2" s="1"/>
  <c r="AE34" i="2" a="1"/>
  <c r="AE34" i="2" s="1"/>
  <c r="U34" i="2" a="1"/>
  <c r="U34" i="2" s="1"/>
  <c r="AF34" i="2" a="1"/>
  <c r="AF34" i="2" s="1"/>
  <c r="V34" i="2" a="1"/>
  <c r="V34" i="2" s="1"/>
  <c r="AM34" i="2" a="1"/>
  <c r="AM34" i="2" s="1"/>
  <c r="W34" i="2" a="1"/>
  <c r="W34" i="2" s="1"/>
  <c r="AG34" i="2" a="1"/>
  <c r="AG34" i="2" s="1"/>
  <c r="X34" i="2" a="1"/>
  <c r="X34" i="2" s="1"/>
  <c r="AN34" i="2" a="1"/>
  <c r="AN34" i="2" s="1"/>
  <c r="G35" i="2" l="1" a="1"/>
  <c r="G35" i="2" s="1"/>
  <c r="H35" i="2" a="1"/>
  <c r="H35" i="2" s="1"/>
  <c r="I35" i="2" a="1"/>
  <c r="I35" i="2" s="1"/>
  <c r="J35" i="2" a="1"/>
  <c r="J35" i="2" s="1"/>
  <c r="K35" i="2" a="1"/>
  <c r="K35" i="2" s="1"/>
  <c r="L35" i="2" a="1"/>
  <c r="L35" i="2" s="1"/>
  <c r="M35" i="2" a="1"/>
  <c r="M35" i="2" s="1"/>
  <c r="N35" i="2" a="1"/>
  <c r="N35" i="2" s="1"/>
  <c r="O35" i="2" a="1"/>
  <c r="O35" i="2" s="1"/>
  <c r="P35" i="2" a="1"/>
  <c r="P35" i="2" s="1"/>
  <c r="Q35" i="2" a="1"/>
  <c r="Q35" i="2" s="1"/>
  <c r="AA35" i="2" a="1"/>
  <c r="AA35" i="2" s="1"/>
  <c r="R35" i="2" a="1"/>
  <c r="R35" i="2" s="1"/>
  <c r="AB35" i="2" a="1"/>
  <c r="AB35" i="2" s="1"/>
  <c r="S35" i="2" a="1"/>
  <c r="S35" i="2" s="1"/>
  <c r="AC35" i="2" a="1"/>
  <c r="AC35" i="2" s="1"/>
  <c r="AJ35" i="2" a="1"/>
  <c r="AJ35" i="2" s="1"/>
  <c r="AD35" i="2" a="1"/>
  <c r="AD35" i="2" s="1"/>
  <c r="T35" i="2" a="1"/>
  <c r="T35" i="2" s="1"/>
  <c r="U35" i="2" a="1"/>
  <c r="U35" i="2" s="1"/>
  <c r="AE35" i="2" a="1"/>
  <c r="AE35" i="2" s="1"/>
  <c r="V35" i="2" a="1"/>
  <c r="V35" i="2" s="1"/>
  <c r="AF35" i="2" a="1"/>
  <c r="AF35" i="2" s="1"/>
  <c r="W35" i="2" a="1"/>
  <c r="W35" i="2" s="1"/>
  <c r="AM35" i="2" a="1"/>
  <c r="AM35" i="2" s="1"/>
  <c r="AG35" i="2" a="1"/>
  <c r="AG35" i="2" s="1"/>
  <c r="X35" i="2" a="1"/>
  <c r="X35" i="2" s="1"/>
  <c r="AN35" i="2" a="1"/>
  <c r="AN35" i="2" s="1"/>
  <c r="G36" i="2" l="1" a="1"/>
  <c r="G36" i="2" s="1"/>
  <c r="H36" i="2" a="1"/>
  <c r="H36" i="2" s="1"/>
  <c r="I36" i="2" a="1"/>
  <c r="I36" i="2" s="1"/>
  <c r="J36" i="2" a="1"/>
  <c r="J36" i="2" s="1"/>
  <c r="K36" i="2" a="1"/>
  <c r="K36" i="2" s="1"/>
  <c r="L36" i="2" a="1"/>
  <c r="L36" i="2" s="1"/>
  <c r="M36" i="2" a="1"/>
  <c r="M36" i="2" s="1"/>
  <c r="N36" i="2" a="1"/>
  <c r="N36" i="2" s="1"/>
  <c r="O36" i="2" a="1"/>
  <c r="O36" i="2" s="1"/>
  <c r="P36" i="2" a="1"/>
  <c r="P36" i="2" s="1"/>
  <c r="Q36" i="2" a="1"/>
  <c r="Q36" i="2" s="1"/>
  <c r="AA36" i="2" a="1"/>
  <c r="AA36" i="2" s="1"/>
  <c r="R36" i="2" a="1"/>
  <c r="R36" i="2" s="1"/>
  <c r="AB36" i="2" a="1"/>
  <c r="AB36" i="2" s="1"/>
  <c r="S36" i="2" a="1"/>
  <c r="S36" i="2" s="1"/>
  <c r="AC36" i="2" a="1"/>
  <c r="AC36" i="2" s="1"/>
  <c r="AD36" i="2" a="1"/>
  <c r="AD36" i="2" s="1"/>
  <c r="T36" i="2" a="1"/>
  <c r="T36" i="2" s="1"/>
  <c r="AJ36" i="2" a="1"/>
  <c r="AJ36" i="2" s="1"/>
  <c r="AE36" i="2" a="1"/>
  <c r="AE36" i="2" s="1"/>
  <c r="U36" i="2" a="1"/>
  <c r="U36" i="2" s="1"/>
  <c r="V36" i="2" a="1"/>
  <c r="V36" i="2" s="1"/>
  <c r="AF36" i="2" a="1"/>
  <c r="AF36" i="2" s="1"/>
  <c r="AM36" i="2" a="1"/>
  <c r="AM36" i="2" s="1"/>
  <c r="AG36" i="2" a="1"/>
  <c r="AG36" i="2" s="1"/>
  <c r="W36" i="2" a="1"/>
  <c r="W36" i="2" s="1"/>
  <c r="X36" i="2" a="1"/>
  <c r="X36" i="2" s="1"/>
  <c r="AN36" i="2" a="1"/>
  <c r="AN36" i="2" s="1"/>
  <c r="G37" i="2" l="1" a="1"/>
  <c r="G37" i="2" s="1"/>
  <c r="H37" i="2" a="1"/>
  <c r="H37" i="2" s="1"/>
  <c r="I37" i="2" a="1"/>
  <c r="I37" i="2" s="1"/>
  <c r="J37" i="2" a="1"/>
  <c r="J37" i="2" s="1"/>
  <c r="K37" i="2" a="1"/>
  <c r="K37" i="2" s="1"/>
  <c r="L37" i="2" a="1"/>
  <c r="L37" i="2" s="1"/>
  <c r="M37" i="2" a="1"/>
  <c r="M37" i="2" s="1"/>
  <c r="N37" i="2" a="1"/>
  <c r="N37" i="2" s="1"/>
  <c r="O37" i="2" a="1"/>
  <c r="O37" i="2" s="1"/>
  <c r="P37" i="2" a="1"/>
  <c r="P37" i="2" s="1"/>
  <c r="AA37" i="2" a="1"/>
  <c r="AA37" i="2" s="1"/>
  <c r="Q37" i="2" a="1"/>
  <c r="Q37" i="2" s="1"/>
  <c r="R37" i="2" a="1"/>
  <c r="R37" i="2" s="1"/>
  <c r="AB37" i="2" a="1"/>
  <c r="AB37" i="2" s="1"/>
  <c r="AC37" i="2" a="1"/>
  <c r="AC37" i="2" s="1"/>
  <c r="S37" i="2" a="1"/>
  <c r="S37" i="2" s="1"/>
  <c r="T37" i="2" a="1"/>
  <c r="T37" i="2" s="1"/>
  <c r="AJ37" i="2" a="1"/>
  <c r="AJ37" i="2" s="1"/>
  <c r="AD37" i="2" a="1"/>
  <c r="AD37" i="2" s="1"/>
  <c r="U37" i="2" a="1"/>
  <c r="U37" i="2" s="1"/>
  <c r="AE37" i="2" a="1"/>
  <c r="AE37" i="2" s="1"/>
  <c r="AF37" i="2" a="1"/>
  <c r="AF37" i="2" s="1"/>
  <c r="V37" i="2" a="1"/>
  <c r="V37" i="2" s="1"/>
  <c r="AM37" i="2" a="1"/>
  <c r="AM37" i="2" s="1"/>
  <c r="AG37" i="2" a="1"/>
  <c r="AG37" i="2" s="1"/>
  <c r="W37" i="2" a="1"/>
  <c r="W37" i="2" s="1"/>
  <c r="X37" i="2" a="1"/>
  <c r="X37" i="2" s="1"/>
  <c r="AN37" i="2" a="1"/>
  <c r="AN37" i="2" s="1"/>
  <c r="G38" i="2" l="1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O38" i="2" a="1"/>
  <c r="O38" i="2" s="1"/>
  <c r="P38" i="2" a="1"/>
  <c r="P38" i="2" s="1"/>
  <c r="Q38" i="2" a="1"/>
  <c r="Q38" i="2" s="1"/>
  <c r="AA38" i="2" a="1"/>
  <c r="AA38" i="2" s="1"/>
  <c r="R38" i="2" a="1"/>
  <c r="R38" i="2" s="1"/>
  <c r="AB38" i="2" a="1"/>
  <c r="AB38" i="2" s="1"/>
  <c r="S38" i="2" a="1"/>
  <c r="S38" i="2" s="1"/>
  <c r="AC38" i="2" a="1"/>
  <c r="AC38" i="2" s="1"/>
  <c r="AD38" i="2" a="1"/>
  <c r="AD38" i="2" s="1"/>
  <c r="T38" i="2" a="1"/>
  <c r="T38" i="2" s="1"/>
  <c r="AJ38" i="2" a="1"/>
  <c r="AJ38" i="2" s="1"/>
  <c r="AE38" i="2" a="1"/>
  <c r="AE38" i="2" s="1"/>
  <c r="U38" i="2" a="1"/>
  <c r="U38" i="2" s="1"/>
  <c r="V38" i="2" a="1"/>
  <c r="V38" i="2" s="1"/>
  <c r="AF38" i="2" a="1"/>
  <c r="AF38" i="2" s="1"/>
  <c r="W38" i="2" a="1"/>
  <c r="W38" i="2" s="1"/>
  <c r="AM38" i="2" a="1"/>
  <c r="AM38" i="2" s="1"/>
  <c r="AG38" i="2" a="1"/>
  <c r="AG38" i="2" s="1"/>
  <c r="X38" i="2" a="1"/>
  <c r="X38" i="2" s="1"/>
  <c r="AN38" i="2" a="1"/>
  <c r="AN38" i="2" s="1"/>
  <c r="G39" i="2" l="1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O39" i="2" a="1"/>
  <c r="O39" i="2" s="1"/>
  <c r="P39" i="2" a="1"/>
  <c r="P39" i="2" s="1"/>
  <c r="Q39" i="2" a="1"/>
  <c r="Q39" i="2" s="1"/>
  <c r="AA39" i="2" a="1"/>
  <c r="AA39" i="2" s="1"/>
  <c r="R39" i="2" a="1"/>
  <c r="R39" i="2" s="1"/>
  <c r="AB39" i="2" a="1"/>
  <c r="AB39" i="2" s="1"/>
  <c r="AC39" i="2" a="1"/>
  <c r="AC39" i="2" s="1"/>
  <c r="S39" i="2" a="1"/>
  <c r="S39" i="2" s="1"/>
  <c r="T39" i="2" a="1"/>
  <c r="T39" i="2" s="1"/>
  <c r="AJ39" i="2" a="1"/>
  <c r="AJ39" i="2" s="1"/>
  <c r="AD39" i="2" a="1"/>
  <c r="AD39" i="2" s="1"/>
  <c r="U39" i="2" a="1"/>
  <c r="U39" i="2" s="1"/>
  <c r="AE39" i="2" a="1"/>
  <c r="AE39" i="2" s="1"/>
  <c r="V39" i="2" a="1"/>
  <c r="V39" i="2" s="1"/>
  <c r="AF39" i="2" a="1"/>
  <c r="AF39" i="2" s="1"/>
  <c r="W39" i="2" a="1"/>
  <c r="W39" i="2" s="1"/>
  <c r="AG39" i="2" a="1"/>
  <c r="AG39" i="2" s="1"/>
  <c r="AM39" i="2" a="1"/>
  <c r="AM39" i="2" s="1"/>
  <c r="X39" i="2" a="1"/>
  <c r="X39" i="2" s="1"/>
  <c r="AN39" i="2" a="1"/>
  <c r="AN39" i="2" s="1"/>
  <c r="G40" i="2" l="1" a="1"/>
  <c r="G40" i="2" s="1"/>
  <c r="H40" i="2" a="1"/>
  <c r="H40" i="2" s="1"/>
  <c r="I40" i="2" a="1"/>
  <c r="I40" i="2" s="1"/>
  <c r="J40" i="2" a="1"/>
  <c r="J40" i="2" s="1"/>
  <c r="K40" i="2" a="1"/>
  <c r="K40" i="2" s="1"/>
  <c r="L40" i="2" a="1"/>
  <c r="L40" i="2" s="1"/>
  <c r="M40" i="2" a="1"/>
  <c r="M40" i="2" s="1"/>
  <c r="N40" i="2" a="1"/>
  <c r="N40" i="2" s="1"/>
  <c r="O40" i="2" a="1"/>
  <c r="O40" i="2" s="1"/>
  <c r="P40" i="2" a="1"/>
  <c r="P40" i="2" s="1"/>
  <c r="Q40" i="2" a="1"/>
  <c r="Q40" i="2" s="1"/>
  <c r="AA40" i="2" a="1"/>
  <c r="AA40" i="2" s="1"/>
  <c r="AB40" i="2" a="1"/>
  <c r="AB40" i="2" s="1"/>
  <c r="R40" i="2" a="1"/>
  <c r="R40" i="2" s="1"/>
  <c r="S40" i="2" a="1"/>
  <c r="S40" i="2" s="1"/>
  <c r="AC40" i="2" a="1"/>
  <c r="AC40" i="2" s="1"/>
  <c r="AJ40" i="2" a="1"/>
  <c r="AJ40" i="2" s="1"/>
  <c r="AD40" i="2" a="1"/>
  <c r="AD40" i="2" s="1"/>
  <c r="T40" i="2" a="1"/>
  <c r="T40" i="2" s="1"/>
  <c r="U40" i="2" a="1"/>
  <c r="U40" i="2" s="1"/>
  <c r="AE40" i="2" a="1"/>
  <c r="AE40" i="2" s="1"/>
  <c r="V40" i="2" a="1"/>
  <c r="V40" i="2" s="1"/>
  <c r="AF40" i="2" a="1"/>
  <c r="AF40" i="2" s="1"/>
  <c r="W40" i="2" a="1"/>
  <c r="W40" i="2" s="1"/>
  <c r="AM40" i="2" a="1"/>
  <c r="AM40" i="2" s="1"/>
  <c r="AG40" i="2" a="1"/>
  <c r="AG40" i="2" s="1"/>
  <c r="X40" i="2" a="1"/>
  <c r="X40" i="2" s="1"/>
  <c r="AN40" i="2" a="1"/>
  <c r="AN40" i="2" s="1"/>
  <c r="G41" i="2" l="1" a="1"/>
  <c r="G41" i="2" s="1"/>
  <c r="H41" i="2" a="1"/>
  <c r="H41" i="2" s="1"/>
  <c r="I41" i="2" a="1"/>
  <c r="I41" i="2" s="1"/>
  <c r="J41" i="2" a="1"/>
  <c r="J41" i="2" s="1"/>
  <c r="K41" i="2" a="1"/>
  <c r="K41" i="2" s="1"/>
  <c r="L41" i="2" a="1"/>
  <c r="L41" i="2" s="1"/>
  <c r="M41" i="2" a="1"/>
  <c r="M41" i="2" s="1"/>
  <c r="N41" i="2" a="1"/>
  <c r="N41" i="2" s="1"/>
  <c r="O41" i="2" a="1"/>
  <c r="O41" i="2" s="1"/>
  <c r="P41" i="2" a="1"/>
  <c r="P41" i="2" s="1"/>
  <c r="Q41" i="2" a="1"/>
  <c r="Q41" i="2" s="1"/>
  <c r="AA41" i="2" a="1"/>
  <c r="AA41" i="2" s="1"/>
  <c r="R41" i="2" a="1"/>
  <c r="R41" i="2" s="1"/>
  <c r="AB41" i="2" a="1"/>
  <c r="AB41" i="2" s="1"/>
  <c r="S41" i="2" a="1"/>
  <c r="S41" i="2" s="1"/>
  <c r="AC41" i="2" a="1"/>
  <c r="AC41" i="2" s="1"/>
  <c r="T41" i="2" a="1"/>
  <c r="T41" i="2" s="1"/>
  <c r="AD41" i="2" a="1"/>
  <c r="AD41" i="2" s="1"/>
  <c r="AJ41" i="2" a="1"/>
  <c r="AJ41" i="2" s="1"/>
  <c r="U41" i="2" a="1"/>
  <c r="U41" i="2" s="1"/>
  <c r="AE41" i="2" a="1"/>
  <c r="AE41" i="2" s="1"/>
  <c r="V41" i="2" a="1"/>
  <c r="V41" i="2" s="1"/>
  <c r="AF41" i="2" a="1"/>
  <c r="AF41" i="2" s="1"/>
  <c r="W41" i="2" a="1"/>
  <c r="W41" i="2" s="1"/>
  <c r="AG41" i="2" a="1"/>
  <c r="AG41" i="2" s="1"/>
  <c r="AM41" i="2" a="1"/>
  <c r="AM41" i="2" s="1"/>
  <c r="X41" i="2" a="1"/>
  <c r="X41" i="2" s="1"/>
  <c r="AN41" i="2" a="1"/>
  <c r="AN41" i="2" s="1"/>
  <c r="G42" i="2" l="1" a="1"/>
  <c r="G42" i="2" s="1"/>
  <c r="H42" i="2" a="1"/>
  <c r="H42" i="2" s="1"/>
  <c r="I42" i="2" a="1"/>
  <c r="I42" i="2" s="1"/>
  <c r="J42" i="2" a="1"/>
  <c r="J42" i="2" s="1"/>
  <c r="K42" i="2" a="1"/>
  <c r="K42" i="2" s="1"/>
  <c r="L42" i="2" a="1"/>
  <c r="L42" i="2" s="1"/>
  <c r="M42" i="2" a="1"/>
  <c r="M42" i="2" s="1"/>
  <c r="N42" i="2" a="1"/>
  <c r="N42" i="2" s="1"/>
  <c r="O42" i="2" a="1"/>
  <c r="O42" i="2" s="1"/>
  <c r="P42" i="2" a="1"/>
  <c r="P42" i="2" s="1"/>
  <c r="Q42" i="2" a="1"/>
  <c r="Q42" i="2" s="1"/>
  <c r="AA42" i="2" a="1"/>
  <c r="AA42" i="2" s="1"/>
  <c r="R42" i="2" a="1"/>
  <c r="R42" i="2" s="1"/>
  <c r="AB42" i="2" a="1"/>
  <c r="AB42" i="2" s="1"/>
  <c r="AC42" i="2" a="1"/>
  <c r="AC42" i="2" s="1"/>
  <c r="S42" i="2" a="1"/>
  <c r="S42" i="2" s="1"/>
  <c r="AJ42" i="2" a="1"/>
  <c r="AJ42" i="2" s="1"/>
  <c r="T42" i="2" a="1"/>
  <c r="T42" i="2" s="1"/>
  <c r="AD42" i="2" a="1"/>
  <c r="AD42" i="2" s="1"/>
  <c r="AE42" i="2" a="1"/>
  <c r="AE42" i="2" s="1"/>
  <c r="U42" i="2" a="1"/>
  <c r="U42" i="2" s="1"/>
  <c r="AF42" i="2" a="1"/>
  <c r="AF42" i="2" s="1"/>
  <c r="V42" i="2" a="1"/>
  <c r="V42" i="2" s="1"/>
  <c r="AM42" i="2" a="1"/>
  <c r="AM42" i="2" s="1"/>
  <c r="W42" i="2" a="1"/>
  <c r="W42" i="2" s="1"/>
  <c r="AG42" i="2" a="1"/>
  <c r="AG42" i="2" s="1"/>
  <c r="X42" i="2" a="1"/>
  <c r="X42" i="2" s="1"/>
  <c r="AN42" i="2" a="1"/>
  <c r="AN42" i="2" s="1"/>
  <c r="G43" i="2" l="1" a="1"/>
  <c r="G43" i="2" s="1"/>
  <c r="H43" i="2" a="1"/>
  <c r="H43" i="2" s="1"/>
  <c r="I43" i="2" a="1"/>
  <c r="I43" i="2" s="1"/>
  <c r="J43" i="2" a="1"/>
  <c r="J43" i="2" s="1"/>
  <c r="K43" i="2" a="1"/>
  <c r="K43" i="2" s="1"/>
  <c r="L43" i="2" a="1"/>
  <c r="L43" i="2" s="1"/>
  <c r="M43" i="2" a="1"/>
  <c r="M43" i="2" s="1"/>
  <c r="N43" i="2" a="1"/>
  <c r="N43" i="2" s="1"/>
  <c r="O43" i="2" a="1"/>
  <c r="O43" i="2" s="1"/>
  <c r="P43" i="2" a="1"/>
  <c r="P43" i="2" s="1"/>
  <c r="AA43" i="2" a="1"/>
  <c r="AA43" i="2" s="1"/>
  <c r="Q43" i="2" a="1"/>
  <c r="Q43" i="2" s="1"/>
  <c r="R43" i="2" a="1"/>
  <c r="R43" i="2" s="1"/>
  <c r="AB43" i="2" a="1"/>
  <c r="AB43" i="2" s="1"/>
  <c r="AC43" i="2" a="1"/>
  <c r="AC43" i="2" s="1"/>
  <c r="S43" i="2" a="1"/>
  <c r="S43" i="2" s="1"/>
  <c r="T43" i="2" a="1"/>
  <c r="T43" i="2" s="1"/>
  <c r="AD43" i="2" a="1"/>
  <c r="AD43" i="2" s="1"/>
  <c r="AJ43" i="2" a="1"/>
  <c r="AJ43" i="2" s="1"/>
  <c r="AE43" i="2" a="1"/>
  <c r="AE43" i="2" s="1"/>
  <c r="U43" i="2" a="1"/>
  <c r="U43" i="2" s="1"/>
  <c r="V43" i="2" a="1"/>
  <c r="V43" i="2" s="1"/>
  <c r="AF43" i="2" a="1"/>
  <c r="AF43" i="2" s="1"/>
  <c r="W43" i="2" a="1"/>
  <c r="W43" i="2" s="1"/>
  <c r="AM43" i="2" a="1"/>
  <c r="AM43" i="2" s="1"/>
  <c r="AG43" i="2" a="1"/>
  <c r="AG43" i="2" s="1"/>
  <c r="AN43" i="2" a="1"/>
  <c r="AN43" i="2" s="1"/>
  <c r="X43" i="2" a="1"/>
  <c r="X43" i="2" s="1"/>
  <c r="G44" i="2" l="1" a="1"/>
  <c r="G44" i="2" s="1"/>
  <c r="H44" i="2" a="1"/>
  <c r="H44" i="2" s="1"/>
  <c r="I44" i="2" a="1"/>
  <c r="I44" i="2" s="1"/>
  <c r="J44" i="2" a="1"/>
  <c r="J44" i="2" s="1"/>
  <c r="K44" i="2" a="1"/>
  <c r="K44" i="2" s="1"/>
  <c r="L44" i="2" a="1"/>
  <c r="L44" i="2" s="1"/>
  <c r="M44" i="2" a="1"/>
  <c r="M44" i="2" s="1"/>
  <c r="N44" i="2" a="1"/>
  <c r="N44" i="2" s="1"/>
  <c r="O44" i="2" a="1"/>
  <c r="O44" i="2" s="1"/>
  <c r="P44" i="2" a="1"/>
  <c r="P44" i="2" s="1"/>
  <c r="Q44" i="2" a="1"/>
  <c r="Q44" i="2" s="1"/>
  <c r="AA44" i="2" a="1"/>
  <c r="AA44" i="2" s="1"/>
  <c r="AB44" i="2" a="1"/>
  <c r="AB44" i="2" s="1"/>
  <c r="R44" i="2" a="1"/>
  <c r="R44" i="2" s="1"/>
  <c r="AC44" i="2" a="1"/>
  <c r="AC44" i="2" s="1"/>
  <c r="S44" i="2" a="1"/>
  <c r="S44" i="2" s="1"/>
  <c r="AJ44" i="2" a="1"/>
  <c r="AJ44" i="2" s="1"/>
  <c r="T44" i="2" a="1"/>
  <c r="T44" i="2" s="1"/>
  <c r="AD44" i="2" a="1"/>
  <c r="AD44" i="2" s="1"/>
  <c r="AE44" i="2" a="1"/>
  <c r="AE44" i="2" s="1"/>
  <c r="U44" i="2" a="1"/>
  <c r="U44" i="2" s="1"/>
  <c r="V44" i="2" a="1"/>
  <c r="V44" i="2" s="1"/>
  <c r="AF44" i="2" a="1"/>
  <c r="AF44" i="2" s="1"/>
  <c r="W44" i="2" a="1"/>
  <c r="W44" i="2" s="1"/>
  <c r="AG44" i="2" a="1"/>
  <c r="AG44" i="2" s="1"/>
  <c r="AM44" i="2" a="1"/>
  <c r="AM44" i="2" s="1"/>
  <c r="X44" i="2" a="1"/>
  <c r="X44" i="2" s="1"/>
  <c r="AN44" i="2" a="1"/>
  <c r="AN44" i="2" s="1"/>
  <c r="G45" i="2" l="1" a="1"/>
  <c r="G45" i="2" s="1"/>
  <c r="H45" i="2" a="1"/>
  <c r="H45" i="2" s="1"/>
  <c r="I45" i="2" a="1"/>
  <c r="I45" i="2" s="1"/>
  <c r="J45" i="2" a="1"/>
  <c r="J45" i="2" s="1"/>
  <c r="K45" i="2" a="1"/>
  <c r="K45" i="2" s="1"/>
  <c r="L45" i="2" a="1"/>
  <c r="L45" i="2" s="1"/>
  <c r="M45" i="2" a="1"/>
  <c r="M45" i="2" s="1"/>
  <c r="N45" i="2" a="1"/>
  <c r="N45" i="2" s="1"/>
  <c r="O45" i="2" a="1"/>
  <c r="O45" i="2" s="1"/>
  <c r="P45" i="2" a="1"/>
  <c r="P45" i="2" s="1"/>
  <c r="Q45" i="2" a="1"/>
  <c r="Q45" i="2" s="1"/>
  <c r="AA45" i="2" a="1"/>
  <c r="AA45" i="2" s="1"/>
  <c r="AB45" i="2" a="1"/>
  <c r="AB45" i="2" s="1"/>
  <c r="R45" i="2" a="1"/>
  <c r="R45" i="2" s="1"/>
  <c r="AC45" i="2" a="1"/>
  <c r="AC45" i="2" s="1"/>
  <c r="S45" i="2" a="1"/>
  <c r="S45" i="2" s="1"/>
  <c r="T45" i="2" a="1"/>
  <c r="T45" i="2" s="1"/>
  <c r="AJ45" i="2" a="1"/>
  <c r="AJ45" i="2" s="1"/>
  <c r="AD45" i="2" a="1"/>
  <c r="AD45" i="2" s="1"/>
  <c r="AE45" i="2" a="1"/>
  <c r="AE45" i="2" s="1"/>
  <c r="U45" i="2" a="1"/>
  <c r="U45" i="2" s="1"/>
  <c r="AF45" i="2" a="1"/>
  <c r="AF45" i="2" s="1"/>
  <c r="V45" i="2" a="1"/>
  <c r="V45" i="2" s="1"/>
  <c r="AM45" i="2" a="1"/>
  <c r="AM45" i="2" s="1"/>
  <c r="W45" i="2" a="1"/>
  <c r="W45" i="2" s="1"/>
  <c r="AG45" i="2" a="1"/>
  <c r="AG45" i="2" s="1"/>
  <c r="AN45" i="2" a="1"/>
  <c r="AN45" i="2" s="1"/>
  <c r="X45" i="2" a="1"/>
  <c r="X45" i="2" s="1"/>
  <c r="G46" i="2" l="1" a="1"/>
  <c r="G46" i="2" s="1"/>
  <c r="H46" i="2" a="1"/>
  <c r="H46" i="2" s="1"/>
  <c r="I46" i="2" a="1"/>
  <c r="I46" i="2" s="1"/>
  <c r="J46" i="2" a="1"/>
  <c r="J46" i="2" s="1"/>
  <c r="K46" i="2" a="1"/>
  <c r="K46" i="2" s="1"/>
  <c r="L46" i="2" a="1"/>
  <c r="L46" i="2" s="1"/>
  <c r="M46" i="2" a="1"/>
  <c r="M46" i="2" s="1"/>
  <c r="N46" i="2" a="1"/>
  <c r="N46" i="2" s="1"/>
  <c r="O46" i="2" a="1"/>
  <c r="O46" i="2" s="1"/>
  <c r="P46" i="2" a="1"/>
  <c r="P46" i="2" s="1"/>
  <c r="AA46" i="2" a="1"/>
  <c r="AA46" i="2" s="1"/>
  <c r="Q46" i="2" a="1"/>
  <c r="Q46" i="2" s="1"/>
  <c r="AB46" i="2" a="1"/>
  <c r="AB46" i="2" s="1"/>
  <c r="R46" i="2" a="1"/>
  <c r="R46" i="2" s="1"/>
  <c r="S46" i="2" a="1"/>
  <c r="S46" i="2" s="1"/>
  <c r="AC46" i="2" a="1"/>
  <c r="AC46" i="2" s="1"/>
  <c r="AD46" i="2" a="1"/>
  <c r="AD46" i="2" s="1"/>
  <c r="T46" i="2" a="1"/>
  <c r="T46" i="2" s="1"/>
  <c r="AJ46" i="2" a="1"/>
  <c r="AJ46" i="2" s="1"/>
  <c r="AE46" i="2" a="1"/>
  <c r="AE46" i="2" s="1"/>
  <c r="U46" i="2" a="1"/>
  <c r="U46" i="2" s="1"/>
  <c r="AF46" i="2" a="1"/>
  <c r="AF46" i="2" s="1"/>
  <c r="V46" i="2" a="1"/>
  <c r="V46" i="2" s="1"/>
  <c r="W46" i="2" a="1"/>
  <c r="W46" i="2" s="1"/>
  <c r="AG46" i="2" a="1"/>
  <c r="AG46" i="2" s="1"/>
  <c r="AM46" i="2" a="1"/>
  <c r="AM46" i="2" s="1"/>
  <c r="AN46" i="2" a="1"/>
  <c r="AN46" i="2" s="1"/>
  <c r="X46" i="2" a="1"/>
  <c r="X46" i="2" s="1"/>
  <c r="G47" i="2" l="1" a="1"/>
  <c r="G47" i="2" s="1"/>
  <c r="H47" i="2" a="1"/>
  <c r="H47" i="2" s="1"/>
  <c r="I47" i="2" a="1"/>
  <c r="I47" i="2" s="1"/>
  <c r="J47" i="2" a="1"/>
  <c r="J47" i="2" s="1"/>
  <c r="K47" i="2" a="1"/>
  <c r="K47" i="2" s="1"/>
  <c r="L47" i="2" a="1"/>
  <c r="L47" i="2" s="1"/>
  <c r="M47" i="2" a="1"/>
  <c r="M47" i="2" s="1"/>
  <c r="N47" i="2" a="1"/>
  <c r="N47" i="2" s="1"/>
  <c r="O47" i="2" a="1"/>
  <c r="O47" i="2" s="1"/>
  <c r="P47" i="2" a="1"/>
  <c r="P47" i="2" s="1"/>
  <c r="Q47" i="2" a="1"/>
  <c r="Q47" i="2" s="1"/>
  <c r="AA47" i="2" a="1"/>
  <c r="AA47" i="2" s="1"/>
  <c r="R47" i="2" a="1"/>
  <c r="R47" i="2" s="1"/>
  <c r="AB47" i="2" a="1"/>
  <c r="AB47" i="2" s="1"/>
  <c r="S47" i="2" a="1"/>
  <c r="S47" i="2" s="1"/>
  <c r="AC47" i="2" a="1"/>
  <c r="AC47" i="2" s="1"/>
  <c r="AD47" i="2" a="1"/>
  <c r="AD47" i="2" s="1"/>
  <c r="AJ47" i="2" a="1"/>
  <c r="AJ47" i="2" s="1"/>
  <c r="T47" i="2" a="1"/>
  <c r="T47" i="2" s="1"/>
  <c r="AE47" i="2" a="1"/>
  <c r="AE47" i="2" s="1"/>
  <c r="U47" i="2" a="1"/>
  <c r="U47" i="2" s="1"/>
  <c r="V47" i="2" a="1"/>
  <c r="V47" i="2" s="1"/>
  <c r="AF47" i="2" a="1"/>
  <c r="AF47" i="2" s="1"/>
  <c r="AM47" i="2" a="1"/>
  <c r="AM47" i="2" s="1"/>
  <c r="AG47" i="2" a="1"/>
  <c r="AG47" i="2" s="1"/>
  <c r="W47" i="2" a="1"/>
  <c r="W47" i="2" s="1"/>
  <c r="X47" i="2" a="1"/>
  <c r="X47" i="2" s="1"/>
  <c r="AN47" i="2" a="1"/>
  <c r="AN47" i="2" s="1"/>
  <c r="G48" i="2" l="1" a="1"/>
  <c r="G48" i="2" s="1"/>
  <c r="H48" i="2" a="1"/>
  <c r="H48" i="2" s="1"/>
  <c r="I48" i="2" a="1"/>
  <c r="I48" i="2" s="1"/>
  <c r="J48" i="2" a="1"/>
  <c r="J48" i="2" s="1"/>
  <c r="K48" i="2" a="1"/>
  <c r="K48" i="2" s="1"/>
  <c r="L48" i="2" a="1"/>
  <c r="L48" i="2" s="1"/>
  <c r="M48" i="2" a="1"/>
  <c r="M48" i="2" s="1"/>
  <c r="N48" i="2" a="1"/>
  <c r="N48" i="2" s="1"/>
  <c r="O48" i="2" a="1"/>
  <c r="O48" i="2" s="1"/>
  <c r="P48" i="2" a="1"/>
  <c r="P48" i="2" s="1"/>
  <c r="Q48" i="2" a="1"/>
  <c r="Q48" i="2" s="1"/>
  <c r="AA48" i="2" a="1"/>
  <c r="AA48" i="2" s="1"/>
  <c r="AB48" i="2" a="1"/>
  <c r="AB48" i="2" s="1"/>
  <c r="R48" i="2" a="1"/>
  <c r="R48" i="2" s="1"/>
  <c r="AC48" i="2" a="1"/>
  <c r="AC48" i="2" s="1"/>
  <c r="S48" i="2" a="1"/>
  <c r="S48" i="2" s="1"/>
  <c r="AD48" i="2" a="1"/>
  <c r="AD48" i="2" s="1"/>
  <c r="T48" i="2" a="1"/>
  <c r="T48" i="2" s="1"/>
  <c r="AJ48" i="2" a="1"/>
  <c r="AJ48" i="2" s="1"/>
  <c r="AE48" i="2" a="1"/>
  <c r="AE48" i="2" s="1"/>
  <c r="U48" i="2" a="1"/>
  <c r="U48" i="2" s="1"/>
  <c r="V48" i="2" a="1"/>
  <c r="V48" i="2" s="1"/>
  <c r="AF48" i="2" a="1"/>
  <c r="AF48" i="2" s="1"/>
  <c r="AM48" i="2" a="1"/>
  <c r="AM48" i="2" s="1"/>
  <c r="W48" i="2" a="1"/>
  <c r="W48" i="2" s="1"/>
  <c r="AG48" i="2" a="1"/>
  <c r="AG48" i="2" s="1"/>
  <c r="AN48" i="2" a="1"/>
  <c r="AN48" i="2" s="1"/>
  <c r="X48" i="2" a="1"/>
  <c r="X48" i="2" s="1"/>
  <c r="G49" i="2" l="1" a="1"/>
  <c r="G49" i="2" s="1"/>
  <c r="H49" i="2" a="1"/>
  <c r="H49" i="2" s="1"/>
  <c r="I49" i="2" a="1"/>
  <c r="I49" i="2" s="1"/>
  <c r="J49" i="2" a="1"/>
  <c r="J49" i="2" s="1"/>
  <c r="K49" i="2" a="1"/>
  <c r="K49" i="2" s="1"/>
  <c r="L49" i="2" a="1"/>
  <c r="L49" i="2" s="1"/>
  <c r="M49" i="2" a="1"/>
  <c r="M49" i="2" s="1"/>
  <c r="N49" i="2" a="1"/>
  <c r="N49" i="2" s="1"/>
  <c r="O49" i="2" a="1"/>
  <c r="O49" i="2" s="1"/>
  <c r="P49" i="2" a="1"/>
  <c r="P49" i="2" s="1"/>
  <c r="AA49" i="2" a="1"/>
  <c r="AA49" i="2" s="1"/>
  <c r="Q49" i="2" a="1"/>
  <c r="Q49" i="2" s="1"/>
  <c r="R49" i="2" a="1"/>
  <c r="R49" i="2" s="1"/>
  <c r="AB49" i="2" a="1"/>
  <c r="AB49" i="2" s="1"/>
  <c r="S49" i="2" a="1"/>
  <c r="S49" i="2" s="1"/>
  <c r="AC49" i="2" a="1"/>
  <c r="AC49" i="2" s="1"/>
  <c r="AJ49" i="2" a="1"/>
  <c r="AJ49" i="2" s="1"/>
  <c r="T49" i="2" a="1"/>
  <c r="T49" i="2" s="1"/>
  <c r="AD49" i="2" a="1"/>
  <c r="AD49" i="2" s="1"/>
  <c r="U49" i="2" a="1"/>
  <c r="U49" i="2" s="1"/>
  <c r="AE49" i="2" a="1"/>
  <c r="AE49" i="2" s="1"/>
  <c r="V49" i="2" a="1"/>
  <c r="V49" i="2" s="1"/>
  <c r="AF49" i="2" a="1"/>
  <c r="AF49" i="2" s="1"/>
  <c r="W49" i="2" a="1"/>
  <c r="W49" i="2" s="1"/>
  <c r="AG49" i="2" a="1"/>
  <c r="AG49" i="2" s="1"/>
  <c r="AM49" i="2" a="1"/>
  <c r="AM49" i="2" s="1"/>
  <c r="AN49" i="2" a="1"/>
  <c r="AN49" i="2" s="1"/>
  <c r="X49" i="2" a="1"/>
  <c r="X49" i="2" s="1"/>
  <c r="G50" i="2" l="1" a="1"/>
  <c r="G50" i="2" s="1"/>
  <c r="H50" i="2" a="1"/>
  <c r="H50" i="2" s="1"/>
  <c r="I50" i="2" a="1"/>
  <c r="I50" i="2" s="1"/>
  <c r="J50" i="2" a="1"/>
  <c r="J50" i="2" s="1"/>
  <c r="K50" i="2" a="1"/>
  <c r="K50" i="2" s="1"/>
  <c r="L50" i="2" a="1"/>
  <c r="L50" i="2" s="1"/>
  <c r="M50" i="2" a="1"/>
  <c r="M50" i="2" s="1"/>
  <c r="N50" i="2" a="1"/>
  <c r="N50" i="2" s="1"/>
  <c r="O50" i="2" a="1"/>
  <c r="O50" i="2" s="1"/>
  <c r="P50" i="2" a="1"/>
  <c r="P50" i="2" s="1"/>
  <c r="Q50" i="2" a="1"/>
  <c r="Q50" i="2" s="1"/>
  <c r="AA50" i="2" a="1"/>
  <c r="AA50" i="2" s="1"/>
  <c r="AB50" i="2" a="1"/>
  <c r="AB50" i="2" s="1"/>
  <c r="R50" i="2" a="1"/>
  <c r="R50" i="2" s="1"/>
  <c r="S50" i="2" a="1"/>
  <c r="S50" i="2" s="1"/>
  <c r="AC50" i="2" a="1"/>
  <c r="AC50" i="2" s="1"/>
  <c r="AJ50" i="2" a="1"/>
  <c r="AJ50" i="2" s="1"/>
  <c r="AD50" i="2" a="1"/>
  <c r="AD50" i="2" s="1"/>
  <c r="T50" i="2" a="1"/>
  <c r="T50" i="2" s="1"/>
  <c r="AE50" i="2" a="1"/>
  <c r="AE50" i="2" s="1"/>
  <c r="U50" i="2" a="1"/>
  <c r="U50" i="2" s="1"/>
  <c r="AF50" i="2" a="1"/>
  <c r="AF50" i="2" s="1"/>
  <c r="V50" i="2" a="1"/>
  <c r="V50" i="2" s="1"/>
  <c r="W50" i="2" a="1"/>
  <c r="W50" i="2" s="1"/>
  <c r="AM50" i="2" a="1"/>
  <c r="AM50" i="2" s="1"/>
  <c r="AG50" i="2" a="1"/>
  <c r="AG50" i="2" s="1"/>
  <c r="X50" i="2" a="1"/>
  <c r="X50" i="2" s="1"/>
  <c r="AN50" i="2" a="1"/>
  <c r="AN50" i="2" s="1"/>
  <c r="G51" i="2" l="1" a="1"/>
  <c r="G51" i="2" s="1"/>
  <c r="H51" i="2" a="1"/>
  <c r="H51" i="2" s="1"/>
  <c r="I51" i="2" a="1"/>
  <c r="I51" i="2" s="1"/>
  <c r="J51" i="2" a="1"/>
  <c r="J51" i="2" s="1"/>
  <c r="K51" i="2" a="1"/>
  <c r="K51" i="2" s="1"/>
  <c r="L51" i="2" a="1"/>
  <c r="L51" i="2" s="1"/>
  <c r="M51" i="2" a="1"/>
  <c r="M51" i="2" s="1"/>
  <c r="N51" i="2" a="1"/>
  <c r="N51" i="2" s="1"/>
  <c r="O51" i="2" a="1"/>
  <c r="O51" i="2" s="1"/>
  <c r="P51" i="2" a="1"/>
  <c r="P51" i="2" s="1"/>
  <c r="AA51" i="2" a="1"/>
  <c r="AA51" i="2" s="1"/>
  <c r="Q51" i="2" a="1"/>
  <c r="Q51" i="2" s="1"/>
  <c r="R51" i="2" a="1"/>
  <c r="R51" i="2" s="1"/>
  <c r="AB51" i="2" a="1"/>
  <c r="AB51" i="2" s="1"/>
  <c r="AC51" i="2" a="1"/>
  <c r="AC51" i="2" s="1"/>
  <c r="S51" i="2" a="1"/>
  <c r="S51" i="2" s="1"/>
  <c r="AJ51" i="2" a="1"/>
  <c r="AJ51" i="2" s="1"/>
  <c r="AD51" i="2" a="1"/>
  <c r="AD51" i="2" s="1"/>
  <c r="T51" i="2" a="1"/>
  <c r="T51" i="2" s="1"/>
  <c r="U51" i="2" a="1"/>
  <c r="U51" i="2" s="1"/>
  <c r="AE51" i="2" a="1"/>
  <c r="AE51" i="2" s="1"/>
  <c r="V51" i="2" a="1"/>
  <c r="V51" i="2" s="1"/>
  <c r="AF51" i="2" a="1"/>
  <c r="AF51" i="2" s="1"/>
  <c r="AG51" i="2" a="1"/>
  <c r="AG51" i="2" s="1"/>
  <c r="W51" i="2" a="1"/>
  <c r="W51" i="2" s="1"/>
  <c r="AM51" i="2" a="1"/>
  <c r="AM51" i="2" s="1"/>
  <c r="X51" i="2" a="1"/>
  <c r="X51" i="2" s="1"/>
  <c r="AN51" i="2" a="1"/>
  <c r="AN51" i="2" s="1"/>
  <c r="G52" i="2" l="1" a="1"/>
  <c r="G52" i="2" s="1"/>
  <c r="H52" i="2" a="1"/>
  <c r="H52" i="2" s="1"/>
  <c r="I52" i="2" a="1"/>
  <c r="I52" i="2" s="1"/>
  <c r="J52" i="2" a="1"/>
  <c r="J52" i="2" s="1"/>
  <c r="K52" i="2" a="1"/>
  <c r="K52" i="2" s="1"/>
  <c r="L52" i="2" a="1"/>
  <c r="L52" i="2" s="1"/>
  <c r="M52" i="2" a="1"/>
  <c r="M52" i="2" s="1"/>
  <c r="N52" i="2" a="1"/>
  <c r="N52" i="2" s="1"/>
  <c r="O52" i="2" a="1"/>
  <c r="O52" i="2" s="1"/>
  <c r="P52" i="2" a="1"/>
  <c r="P52" i="2" s="1"/>
  <c r="Q52" i="2" a="1"/>
  <c r="Q52" i="2" s="1"/>
  <c r="AA52" i="2" a="1"/>
  <c r="AA52" i="2" s="1"/>
  <c r="AB52" i="2" a="1"/>
  <c r="AB52" i="2" s="1"/>
  <c r="R52" i="2" a="1"/>
  <c r="R52" i="2" s="1"/>
  <c r="S52" i="2" a="1"/>
  <c r="S52" i="2" s="1"/>
  <c r="AC52" i="2" a="1"/>
  <c r="AC52" i="2" s="1"/>
  <c r="T52" i="2" a="1"/>
  <c r="T52" i="2" s="1"/>
  <c r="AJ52" i="2" a="1"/>
  <c r="AJ52" i="2" s="1"/>
  <c r="AD52" i="2" a="1"/>
  <c r="AD52" i="2" s="1"/>
  <c r="AE52" i="2" a="1"/>
  <c r="AE52" i="2" s="1"/>
  <c r="U52" i="2" a="1"/>
  <c r="U52" i="2" s="1"/>
  <c r="V52" i="2" a="1"/>
  <c r="V52" i="2" s="1"/>
  <c r="AF52" i="2" a="1"/>
  <c r="AF52" i="2" s="1"/>
  <c r="W52" i="2" a="1"/>
  <c r="W52" i="2" s="1"/>
  <c r="AM52" i="2" a="1"/>
  <c r="AM52" i="2" s="1"/>
  <c r="AG52" i="2" a="1"/>
  <c r="AG52" i="2" s="1"/>
  <c r="X52" i="2" a="1"/>
  <c r="X52" i="2" s="1"/>
  <c r="AN52" i="2" a="1"/>
  <c r="AN52" i="2" s="1"/>
  <c r="G53" i="2" l="1" a="1"/>
  <c r="G53" i="2" s="1"/>
  <c r="H53" i="2" a="1"/>
  <c r="H53" i="2" s="1"/>
  <c r="I53" i="2" a="1"/>
  <c r="I53" i="2" s="1"/>
  <c r="J53" i="2" a="1"/>
  <c r="J53" i="2" s="1"/>
  <c r="K53" i="2" a="1"/>
  <c r="K53" i="2" s="1"/>
  <c r="L53" i="2" a="1"/>
  <c r="L53" i="2" s="1"/>
  <c r="M53" i="2" a="1"/>
  <c r="M53" i="2" s="1"/>
  <c r="N53" i="2" a="1"/>
  <c r="N53" i="2" s="1"/>
  <c r="O53" i="2" a="1"/>
  <c r="O53" i="2" s="1"/>
  <c r="P53" i="2" a="1"/>
  <c r="P53" i="2" s="1"/>
  <c r="Q53" i="2" a="1"/>
  <c r="Q53" i="2" s="1"/>
  <c r="AA53" i="2" a="1"/>
  <c r="AA53" i="2" s="1"/>
  <c r="AB53" i="2" a="1"/>
  <c r="AB53" i="2" s="1"/>
  <c r="R53" i="2" a="1"/>
  <c r="R53" i="2" s="1"/>
  <c r="S53" i="2" a="1"/>
  <c r="S53" i="2" s="1"/>
  <c r="AC53" i="2" a="1"/>
  <c r="AC53" i="2" s="1"/>
  <c r="AD53" i="2" a="1"/>
  <c r="AD53" i="2" s="1"/>
  <c r="AJ53" i="2" a="1"/>
  <c r="AJ53" i="2" s="1"/>
  <c r="T53" i="2" a="1"/>
  <c r="T53" i="2" s="1"/>
  <c r="U53" i="2" a="1"/>
  <c r="U53" i="2" s="1"/>
  <c r="AE53" i="2" a="1"/>
  <c r="AE53" i="2" s="1"/>
  <c r="V53" i="2" a="1"/>
  <c r="V53" i="2" s="1"/>
  <c r="AF53" i="2" a="1"/>
  <c r="AF53" i="2" s="1"/>
  <c r="W53" i="2" a="1"/>
  <c r="W53" i="2" s="1"/>
  <c r="AM53" i="2" a="1"/>
  <c r="AM53" i="2" s="1"/>
  <c r="AG53" i="2" a="1"/>
  <c r="AG53" i="2" s="1"/>
  <c r="X53" i="2" a="1"/>
  <c r="X53" i="2" s="1"/>
  <c r="AN53" i="2" a="1"/>
  <c r="AN53" i="2" s="1"/>
  <c r="G54" i="2" l="1" a="1"/>
  <c r="G54" i="2" s="1"/>
  <c r="H54" i="2" a="1"/>
  <c r="H54" i="2" s="1"/>
  <c r="I54" i="2" a="1"/>
  <c r="I54" i="2" s="1"/>
  <c r="J54" i="2" a="1"/>
  <c r="J54" i="2" s="1"/>
  <c r="K54" i="2" a="1"/>
  <c r="K54" i="2" s="1"/>
  <c r="L54" i="2" a="1"/>
  <c r="L54" i="2" s="1"/>
  <c r="M54" i="2" a="1"/>
  <c r="M54" i="2" s="1"/>
  <c r="N54" i="2" a="1"/>
  <c r="N54" i="2" s="1"/>
  <c r="O54" i="2" a="1"/>
  <c r="O54" i="2" s="1"/>
  <c r="P54" i="2" a="1"/>
  <c r="P54" i="2" s="1"/>
  <c r="Q54" i="2" a="1"/>
  <c r="Q54" i="2" s="1"/>
  <c r="AA54" i="2" a="1"/>
  <c r="AA54" i="2" s="1"/>
  <c r="R54" i="2" a="1"/>
  <c r="R54" i="2" s="1"/>
  <c r="AB54" i="2" a="1"/>
  <c r="AB54" i="2" s="1"/>
  <c r="AC54" i="2" a="1"/>
  <c r="AC54" i="2" s="1"/>
  <c r="S54" i="2" a="1"/>
  <c r="S54" i="2" s="1"/>
  <c r="T54" i="2" a="1"/>
  <c r="T54" i="2" s="1"/>
  <c r="AJ54" i="2" a="1"/>
  <c r="AJ54" i="2" s="1"/>
  <c r="AD54" i="2" a="1"/>
  <c r="AD54" i="2" s="1"/>
  <c r="AE54" i="2" a="1"/>
  <c r="AE54" i="2" s="1"/>
  <c r="U54" i="2" a="1"/>
  <c r="U54" i="2" s="1"/>
  <c r="AF54" i="2" a="1"/>
  <c r="AF54" i="2" s="1"/>
  <c r="V54" i="2" a="1"/>
  <c r="V54" i="2" s="1"/>
  <c r="W54" i="2" a="1"/>
  <c r="W54" i="2" s="1"/>
  <c r="AM54" i="2" a="1"/>
  <c r="AM54" i="2" s="1"/>
  <c r="AG54" i="2" a="1"/>
  <c r="AG54" i="2" s="1"/>
  <c r="AN54" i="2" a="1"/>
  <c r="AN54" i="2" s="1"/>
  <c r="X54" i="2" a="1"/>
  <c r="X54" i="2" s="1"/>
  <c r="G55" i="2" l="1" a="1"/>
  <c r="G55" i="2" s="1"/>
  <c r="H55" i="2" a="1"/>
  <c r="H55" i="2" s="1"/>
  <c r="I55" i="2" a="1"/>
  <c r="I55" i="2" s="1"/>
  <c r="J55" i="2" a="1"/>
  <c r="J55" i="2" s="1"/>
  <c r="K55" i="2" a="1"/>
  <c r="K55" i="2" s="1"/>
  <c r="L55" i="2" a="1"/>
  <c r="L55" i="2" s="1"/>
  <c r="M55" i="2" a="1"/>
  <c r="M55" i="2" s="1"/>
  <c r="N55" i="2" a="1"/>
  <c r="N55" i="2" s="1"/>
  <c r="O55" i="2" a="1"/>
  <c r="O55" i="2" s="1"/>
  <c r="P55" i="2" a="1"/>
  <c r="P55" i="2" s="1"/>
  <c r="Q55" i="2" a="1"/>
  <c r="Q55" i="2" s="1"/>
  <c r="AA55" i="2" a="1"/>
  <c r="AA55" i="2" s="1"/>
  <c r="R55" i="2" a="1"/>
  <c r="R55" i="2" s="1"/>
  <c r="AB55" i="2" a="1"/>
  <c r="AB55" i="2" s="1"/>
  <c r="S55" i="2" a="1"/>
  <c r="S55" i="2" s="1"/>
  <c r="AC55" i="2" a="1"/>
  <c r="AC55" i="2" s="1"/>
  <c r="T55" i="2" a="1"/>
  <c r="T55" i="2" s="1"/>
  <c r="AJ55" i="2" a="1"/>
  <c r="AJ55" i="2" s="1"/>
  <c r="AD55" i="2" a="1"/>
  <c r="AD55" i="2" s="1"/>
  <c r="AE55" i="2" a="1"/>
  <c r="AE55" i="2" s="1"/>
  <c r="U55" i="2" a="1"/>
  <c r="U55" i="2" s="1"/>
  <c r="V55" i="2" a="1"/>
  <c r="V55" i="2" s="1"/>
  <c r="AF55" i="2" a="1"/>
  <c r="AF55" i="2" s="1"/>
  <c r="AM55" i="2" a="1"/>
  <c r="AM55" i="2" s="1"/>
  <c r="W55" i="2" a="1"/>
  <c r="W55" i="2" s="1"/>
  <c r="AG55" i="2" a="1"/>
  <c r="AG55" i="2" s="1"/>
  <c r="X55" i="2" a="1"/>
  <c r="X55" i="2" s="1"/>
  <c r="AN55" i="2" a="1"/>
  <c r="AN55" i="2" s="1"/>
  <c r="G56" i="2" l="1" a="1"/>
  <c r="G56" i="2" s="1"/>
  <c r="H56" i="2" a="1"/>
  <c r="H56" i="2" s="1"/>
  <c r="I56" i="2" a="1"/>
  <c r="I56" i="2" s="1"/>
  <c r="J56" i="2" a="1"/>
  <c r="J56" i="2" s="1"/>
  <c r="K56" i="2" a="1"/>
  <c r="K56" i="2" s="1"/>
  <c r="L56" i="2" a="1"/>
  <c r="L56" i="2" s="1"/>
  <c r="M56" i="2" a="1"/>
  <c r="M56" i="2" s="1"/>
  <c r="N56" i="2" a="1"/>
  <c r="N56" i="2" s="1"/>
  <c r="O56" i="2" a="1"/>
  <c r="O56" i="2" s="1"/>
  <c r="P56" i="2" a="1"/>
  <c r="P56" i="2" s="1"/>
  <c r="Q56" i="2" a="1"/>
  <c r="Q56" i="2" s="1"/>
  <c r="AA56" i="2" a="1"/>
  <c r="AA56" i="2" s="1"/>
  <c r="AB56" i="2" a="1"/>
  <c r="AB56" i="2" s="1"/>
  <c r="R56" i="2" a="1"/>
  <c r="R56" i="2" s="1"/>
  <c r="AC56" i="2" a="1"/>
  <c r="AC56" i="2" s="1"/>
  <c r="S56" i="2" a="1"/>
  <c r="S56" i="2" s="1"/>
  <c r="T56" i="2" a="1"/>
  <c r="T56" i="2" s="1"/>
  <c r="AJ56" i="2" a="1"/>
  <c r="AJ56" i="2" s="1"/>
  <c r="AD56" i="2" a="1"/>
  <c r="AD56" i="2" s="1"/>
  <c r="U56" i="2" a="1"/>
  <c r="U56" i="2" s="1"/>
  <c r="AE56" i="2" a="1"/>
  <c r="AE56" i="2" s="1"/>
  <c r="V56" i="2" a="1"/>
  <c r="V56" i="2" s="1"/>
  <c r="AF56" i="2" a="1"/>
  <c r="AF56" i="2" s="1"/>
  <c r="AG56" i="2" a="1"/>
  <c r="AG56" i="2" s="1"/>
  <c r="W56" i="2" a="1"/>
  <c r="W56" i="2" s="1"/>
  <c r="AM56" i="2" a="1"/>
  <c r="AM56" i="2" s="1"/>
  <c r="X56" i="2" a="1"/>
  <c r="X56" i="2" s="1"/>
  <c r="AN56" i="2" a="1"/>
  <c r="AN56" i="2" s="1"/>
  <c r="G57" i="2" l="1" a="1"/>
  <c r="G57" i="2" s="1"/>
  <c r="H57" i="2" a="1"/>
  <c r="H57" i="2" s="1"/>
  <c r="I57" i="2" a="1"/>
  <c r="I57" i="2" s="1"/>
  <c r="J57" i="2" a="1"/>
  <c r="J57" i="2" s="1"/>
  <c r="K57" i="2" a="1"/>
  <c r="K57" i="2" s="1"/>
  <c r="L57" i="2" a="1"/>
  <c r="L57" i="2" s="1"/>
  <c r="M57" i="2" a="1"/>
  <c r="M57" i="2" s="1"/>
  <c r="N57" i="2" a="1"/>
  <c r="N57" i="2" s="1"/>
  <c r="O57" i="2" a="1"/>
  <c r="O57" i="2" s="1"/>
  <c r="P57" i="2" a="1"/>
  <c r="P57" i="2" s="1"/>
  <c r="Q57" i="2" a="1"/>
  <c r="Q57" i="2" s="1"/>
  <c r="AA57" i="2" a="1"/>
  <c r="AA57" i="2" s="1"/>
  <c r="R57" i="2" a="1"/>
  <c r="R57" i="2" s="1"/>
  <c r="AB57" i="2" a="1"/>
  <c r="AB57" i="2" s="1"/>
  <c r="S57" i="2" a="1"/>
  <c r="S57" i="2" s="1"/>
  <c r="AC57" i="2" a="1"/>
  <c r="AC57" i="2" s="1"/>
  <c r="T57" i="2" a="1"/>
  <c r="T57" i="2" s="1"/>
  <c r="AJ57" i="2" a="1"/>
  <c r="AJ57" i="2" s="1"/>
  <c r="AD57" i="2" a="1"/>
  <c r="AD57" i="2" s="1"/>
  <c r="AE57" i="2" a="1"/>
  <c r="AE57" i="2" s="1"/>
  <c r="U57" i="2" a="1"/>
  <c r="U57" i="2" s="1"/>
  <c r="V57" i="2" a="1"/>
  <c r="V57" i="2" s="1"/>
  <c r="AF57" i="2" a="1"/>
  <c r="AF57" i="2" s="1"/>
  <c r="AM57" i="2" a="1"/>
  <c r="AM57" i="2" s="1"/>
  <c r="W57" i="2" a="1"/>
  <c r="W57" i="2" s="1"/>
  <c r="AG57" i="2" a="1"/>
  <c r="AG57" i="2" s="1"/>
  <c r="X57" i="2" a="1"/>
  <c r="X57" i="2" s="1"/>
  <c r="AN57" i="2" a="1"/>
  <c r="AN57" i="2" s="1"/>
  <c r="G58" i="2" l="1" a="1"/>
  <c r="G58" i="2" s="1"/>
  <c r="H58" i="2" a="1"/>
  <c r="H58" i="2" s="1"/>
  <c r="I58" i="2" a="1"/>
  <c r="I58" i="2" s="1"/>
  <c r="J58" i="2" a="1"/>
  <c r="J58" i="2" s="1"/>
  <c r="K58" i="2" a="1"/>
  <c r="K58" i="2" s="1"/>
  <c r="L58" i="2" a="1"/>
  <c r="L58" i="2" s="1"/>
  <c r="M58" i="2" a="1"/>
  <c r="M58" i="2" s="1"/>
  <c r="N58" i="2" a="1"/>
  <c r="N58" i="2" s="1"/>
  <c r="O58" i="2" a="1"/>
  <c r="O58" i="2" s="1"/>
  <c r="P58" i="2" a="1"/>
  <c r="P58" i="2" s="1"/>
  <c r="Q58" i="2" a="1"/>
  <c r="Q58" i="2" s="1"/>
  <c r="AA58" i="2" a="1"/>
  <c r="AA58" i="2" s="1"/>
  <c r="R58" i="2" a="1"/>
  <c r="R58" i="2" s="1"/>
  <c r="AB58" i="2" a="1"/>
  <c r="AB58" i="2" s="1"/>
  <c r="S58" i="2" a="1"/>
  <c r="S58" i="2" s="1"/>
  <c r="AC58" i="2" a="1"/>
  <c r="AC58" i="2" s="1"/>
  <c r="T58" i="2" a="1"/>
  <c r="T58" i="2" s="1"/>
  <c r="AJ58" i="2" a="1"/>
  <c r="AJ58" i="2" s="1"/>
  <c r="AD58" i="2" a="1"/>
  <c r="AD58" i="2" s="1"/>
  <c r="U58" i="2" a="1"/>
  <c r="U58" i="2" s="1"/>
  <c r="AE58" i="2" a="1"/>
  <c r="AE58" i="2" s="1"/>
  <c r="V58" i="2" a="1"/>
  <c r="V58" i="2" s="1"/>
  <c r="AF58" i="2" a="1"/>
  <c r="AF58" i="2" s="1"/>
  <c r="AM58" i="2" a="1"/>
  <c r="AM58" i="2" s="1"/>
  <c r="AG58" i="2" a="1"/>
  <c r="AG58" i="2" s="1"/>
  <c r="W58" i="2" a="1"/>
  <c r="W58" i="2" s="1"/>
  <c r="X58" i="2" a="1"/>
  <c r="X58" i="2" s="1"/>
  <c r="AN58" i="2" a="1"/>
  <c r="AN58" i="2" s="1"/>
  <c r="G59" i="2" l="1" a="1"/>
  <c r="G59" i="2" s="1"/>
  <c r="H59" i="2" a="1"/>
  <c r="H59" i="2" s="1"/>
  <c r="I59" i="2" a="1"/>
  <c r="I59" i="2" s="1"/>
  <c r="J59" i="2" a="1"/>
  <c r="J59" i="2" s="1"/>
  <c r="K59" i="2" a="1"/>
  <c r="K59" i="2" s="1"/>
  <c r="L59" i="2" a="1"/>
  <c r="L59" i="2" s="1"/>
  <c r="M59" i="2" a="1"/>
  <c r="M59" i="2" s="1"/>
  <c r="N59" i="2" a="1"/>
  <c r="N59" i="2" s="1"/>
  <c r="O59" i="2" a="1"/>
  <c r="O59" i="2" s="1"/>
  <c r="P59" i="2" a="1"/>
  <c r="P59" i="2" s="1"/>
  <c r="Q59" i="2" a="1"/>
  <c r="Q59" i="2" s="1"/>
  <c r="AA59" i="2" a="1"/>
  <c r="AA59" i="2" s="1"/>
  <c r="AB59" i="2" a="1"/>
  <c r="AB59" i="2" s="1"/>
  <c r="R59" i="2" a="1"/>
  <c r="R59" i="2" s="1"/>
  <c r="S59" i="2" a="1"/>
  <c r="S59" i="2" s="1"/>
  <c r="AC59" i="2" a="1"/>
  <c r="AC59" i="2" s="1"/>
  <c r="AJ59" i="2" a="1"/>
  <c r="AJ59" i="2" s="1"/>
  <c r="AD59" i="2" a="1"/>
  <c r="AD59" i="2" s="1"/>
  <c r="T59" i="2" a="1"/>
  <c r="T59" i="2" s="1"/>
  <c r="U59" i="2" a="1"/>
  <c r="U59" i="2" s="1"/>
  <c r="AE59" i="2" a="1"/>
  <c r="AE59" i="2" s="1"/>
  <c r="AF59" i="2" a="1"/>
  <c r="AF59" i="2" s="1"/>
  <c r="V59" i="2" a="1"/>
  <c r="V59" i="2" s="1"/>
  <c r="AG59" i="2" a="1"/>
  <c r="AG59" i="2" s="1"/>
  <c r="W59" i="2" a="1"/>
  <c r="W59" i="2" s="1"/>
  <c r="AM59" i="2" a="1"/>
  <c r="AM59" i="2" s="1"/>
  <c r="X59" i="2" a="1"/>
  <c r="X59" i="2" s="1"/>
  <c r="AN59" i="2" a="1"/>
  <c r="AN59" i="2" s="1"/>
  <c r="G60" i="2" l="1" a="1"/>
  <c r="G60" i="2" s="1"/>
  <c r="H60" i="2" a="1"/>
  <c r="H60" i="2" s="1"/>
  <c r="I60" i="2" a="1"/>
  <c r="I60" i="2" s="1"/>
  <c r="J60" i="2" a="1"/>
  <c r="J60" i="2" s="1"/>
  <c r="K60" i="2" a="1"/>
  <c r="K60" i="2" s="1"/>
  <c r="L60" i="2" a="1"/>
  <c r="L60" i="2" s="1"/>
  <c r="M60" i="2" a="1"/>
  <c r="M60" i="2" s="1"/>
  <c r="N60" i="2" a="1"/>
  <c r="N60" i="2" s="1"/>
  <c r="O60" i="2" a="1"/>
  <c r="O60" i="2" s="1"/>
  <c r="P60" i="2" a="1"/>
  <c r="P60" i="2" s="1"/>
  <c r="AA60" i="2" a="1"/>
  <c r="AA60" i="2" s="1"/>
  <c r="Q60" i="2" a="1"/>
  <c r="Q60" i="2" s="1"/>
  <c r="R60" i="2" a="1"/>
  <c r="R60" i="2" s="1"/>
  <c r="AB60" i="2" a="1"/>
  <c r="AB60" i="2" s="1"/>
  <c r="AC60" i="2" a="1"/>
  <c r="AC60" i="2" s="1"/>
  <c r="S60" i="2" a="1"/>
  <c r="S60" i="2" s="1"/>
  <c r="AD60" i="2" a="1"/>
  <c r="AD60" i="2" s="1"/>
  <c r="T60" i="2" a="1"/>
  <c r="T60" i="2" s="1"/>
  <c r="AJ60" i="2" a="1"/>
  <c r="AJ60" i="2" s="1"/>
  <c r="U60" i="2" a="1"/>
  <c r="U60" i="2" s="1"/>
  <c r="AE60" i="2" a="1"/>
  <c r="AE60" i="2" s="1"/>
  <c r="V60" i="2" a="1"/>
  <c r="V60" i="2" s="1"/>
  <c r="AF60" i="2" a="1"/>
  <c r="AF60" i="2" s="1"/>
  <c r="W60" i="2" a="1"/>
  <c r="W60" i="2" s="1"/>
  <c r="AM60" i="2" a="1"/>
  <c r="AM60" i="2" s="1"/>
  <c r="AG60" i="2" a="1"/>
  <c r="AG60" i="2" s="1"/>
  <c r="AN60" i="2" a="1"/>
  <c r="AN60" i="2" s="1"/>
  <c r="X60" i="2" a="1"/>
  <c r="X60" i="2" s="1"/>
  <c r="G61" i="2" l="1" a="1"/>
  <c r="G61" i="2" s="1"/>
  <c r="H61" i="2" a="1"/>
  <c r="H61" i="2" s="1"/>
  <c r="I61" i="2" a="1"/>
  <c r="I61" i="2" s="1"/>
  <c r="J61" i="2" a="1"/>
  <c r="J61" i="2" s="1"/>
  <c r="K61" i="2" a="1"/>
  <c r="K61" i="2" s="1"/>
  <c r="L61" i="2" a="1"/>
  <c r="L61" i="2" s="1"/>
  <c r="M61" i="2" a="1"/>
  <c r="M61" i="2" s="1"/>
  <c r="N61" i="2" a="1"/>
  <c r="N61" i="2" s="1"/>
  <c r="O61" i="2" a="1"/>
  <c r="O61" i="2" s="1"/>
  <c r="P61" i="2" a="1"/>
  <c r="P61" i="2" s="1"/>
  <c r="Q61" i="2" a="1"/>
  <c r="Q61" i="2" s="1"/>
  <c r="AA61" i="2" a="1"/>
  <c r="AA61" i="2" s="1"/>
  <c r="AB61" i="2" a="1"/>
  <c r="AB61" i="2" s="1"/>
  <c r="R61" i="2" a="1"/>
  <c r="R61" i="2" s="1"/>
  <c r="S61" i="2" a="1"/>
  <c r="S61" i="2" s="1"/>
  <c r="AC61" i="2" a="1"/>
  <c r="AC61" i="2" s="1"/>
  <c r="AJ61" i="2" a="1"/>
  <c r="AJ61" i="2" s="1"/>
  <c r="T61" i="2" a="1"/>
  <c r="T61" i="2" s="1"/>
  <c r="AD61" i="2" a="1"/>
  <c r="AD61" i="2" s="1"/>
  <c r="AE61" i="2" a="1"/>
  <c r="AE61" i="2" s="1"/>
  <c r="U61" i="2" a="1"/>
  <c r="U61" i="2" s="1"/>
  <c r="V61" i="2" a="1"/>
  <c r="V61" i="2" s="1"/>
  <c r="AF61" i="2" a="1"/>
  <c r="AF61" i="2" s="1"/>
  <c r="W61" i="2" a="1"/>
  <c r="W61" i="2" s="1"/>
  <c r="AG61" i="2" a="1"/>
  <c r="AG61" i="2" s="1"/>
  <c r="AM61" i="2" a="1"/>
  <c r="AM61" i="2" s="1"/>
  <c r="AN61" i="2" a="1"/>
  <c r="AN61" i="2" s="1"/>
  <c r="X61" i="2" a="1"/>
  <c r="X61" i="2" s="1"/>
  <c r="G62" i="2" l="1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a="1"/>
  <c r="O62" i="2" s="1"/>
  <c r="P62" i="2" a="1"/>
  <c r="P62" i="2" s="1"/>
  <c r="Q62" i="2" a="1"/>
  <c r="Q62" i="2" s="1"/>
  <c r="AA62" i="2" a="1"/>
  <c r="AA62" i="2" s="1"/>
  <c r="R62" i="2" a="1"/>
  <c r="R62" i="2" s="1"/>
  <c r="AB62" i="2" a="1"/>
  <c r="AB62" i="2" s="1"/>
  <c r="S62" i="2" a="1"/>
  <c r="S62" i="2" s="1"/>
  <c r="AC62" i="2" a="1"/>
  <c r="AC62" i="2" s="1"/>
  <c r="T62" i="2" a="1"/>
  <c r="T62" i="2" s="1"/>
  <c r="AJ62" i="2" a="1"/>
  <c r="AJ62" i="2" s="1"/>
  <c r="AD62" i="2" a="1"/>
  <c r="AD62" i="2" s="1"/>
  <c r="U62" i="2" a="1"/>
  <c r="U62" i="2" s="1"/>
  <c r="AE62" i="2" a="1"/>
  <c r="AE62" i="2" s="1"/>
  <c r="V62" i="2" a="1"/>
  <c r="V62" i="2" s="1"/>
  <c r="AF62" i="2" a="1"/>
  <c r="AF62" i="2" s="1"/>
  <c r="W62" i="2" a="1"/>
  <c r="W62" i="2" s="1"/>
  <c r="AM62" i="2" a="1"/>
  <c r="AM62" i="2" s="1"/>
  <c r="AG62" i="2" a="1"/>
  <c r="AG62" i="2" s="1"/>
  <c r="X62" i="2" a="1"/>
  <c r="X62" i="2" s="1"/>
  <c r="AN62" i="2" a="1"/>
  <c r="AN62" i="2" s="1"/>
  <c r="G63" i="2" l="1" a="1"/>
  <c r="G63" i="2" s="1"/>
  <c r="H63" i="2" a="1"/>
  <c r="H63" i="2" s="1"/>
  <c r="I63" i="2" a="1"/>
  <c r="I63" i="2" s="1"/>
  <c r="J63" i="2" a="1"/>
  <c r="J63" i="2" s="1"/>
  <c r="K63" i="2" a="1"/>
  <c r="K63" i="2" s="1"/>
  <c r="L63" i="2" a="1"/>
  <c r="L63" i="2" s="1"/>
  <c r="M63" i="2" a="1"/>
  <c r="M63" i="2" s="1"/>
  <c r="N63" i="2" a="1"/>
  <c r="N63" i="2" s="1"/>
  <c r="O63" i="2" a="1"/>
  <c r="O63" i="2" s="1"/>
  <c r="P63" i="2" a="1"/>
  <c r="P63" i="2" s="1"/>
  <c r="Q63" i="2" a="1"/>
  <c r="Q63" i="2" s="1"/>
  <c r="AA63" i="2" a="1"/>
  <c r="AA63" i="2" s="1"/>
  <c r="R63" i="2" a="1"/>
  <c r="R63" i="2" s="1"/>
  <c r="AB63" i="2" a="1"/>
  <c r="AB63" i="2" s="1"/>
  <c r="AC63" i="2" a="1"/>
  <c r="AC63" i="2" s="1"/>
  <c r="S63" i="2" a="1"/>
  <c r="S63" i="2" s="1"/>
  <c r="AD63" i="2" a="1"/>
  <c r="AD63" i="2" s="1"/>
  <c r="T63" i="2" a="1"/>
  <c r="T63" i="2" s="1"/>
  <c r="AJ63" i="2" a="1"/>
  <c r="AJ63" i="2" s="1"/>
  <c r="AE63" i="2" a="1"/>
  <c r="AE63" i="2" s="1"/>
  <c r="U63" i="2" a="1"/>
  <c r="U63" i="2" s="1"/>
  <c r="AF63" i="2" a="1"/>
  <c r="AF63" i="2" s="1"/>
  <c r="V63" i="2" a="1"/>
  <c r="V63" i="2" s="1"/>
  <c r="AM63" i="2" a="1"/>
  <c r="AM63" i="2" s="1"/>
  <c r="W63" i="2" a="1"/>
  <c r="W63" i="2" s="1"/>
  <c r="AG63" i="2" a="1"/>
  <c r="AG63" i="2" s="1"/>
  <c r="AN63" i="2" a="1"/>
  <c r="AN63" i="2" s="1"/>
  <c r="X63" i="2" a="1"/>
  <c r="X63" i="2" s="1"/>
  <c r="G64" i="2" l="1" a="1"/>
  <c r="G64" i="2" s="1"/>
  <c r="H64" i="2" a="1"/>
  <c r="H64" i="2" s="1"/>
  <c r="I64" i="2" a="1"/>
  <c r="I64" i="2" s="1"/>
  <c r="J64" i="2" a="1"/>
  <c r="J64" i="2" s="1"/>
  <c r="K64" i="2" a="1"/>
  <c r="K64" i="2" s="1"/>
  <c r="L64" i="2" a="1"/>
  <c r="L64" i="2" s="1"/>
  <c r="M64" i="2" a="1"/>
  <c r="M64" i="2" s="1"/>
  <c r="N64" i="2" a="1"/>
  <c r="N64" i="2" s="1"/>
  <c r="O64" i="2" a="1"/>
  <c r="O64" i="2" s="1"/>
  <c r="P64" i="2" a="1"/>
  <c r="P64" i="2" s="1"/>
  <c r="Q64" i="2" a="1"/>
  <c r="Q64" i="2" s="1"/>
  <c r="AA64" i="2" a="1"/>
  <c r="AA64" i="2" s="1"/>
  <c r="AB64" i="2" a="1"/>
  <c r="AB64" i="2" s="1"/>
  <c r="R64" i="2" a="1"/>
  <c r="R64" i="2" s="1"/>
  <c r="S64" i="2" a="1"/>
  <c r="S64" i="2" s="1"/>
  <c r="AC64" i="2" a="1"/>
  <c r="AC64" i="2" s="1"/>
  <c r="AJ64" i="2" a="1"/>
  <c r="AJ64" i="2" s="1"/>
  <c r="AD64" i="2" a="1"/>
  <c r="AD64" i="2" s="1"/>
  <c r="T64" i="2" a="1"/>
  <c r="T64" i="2" s="1"/>
  <c r="U64" i="2" a="1"/>
  <c r="U64" i="2" s="1"/>
  <c r="AE64" i="2" a="1"/>
  <c r="AE64" i="2" s="1"/>
  <c r="AF64" i="2" a="1"/>
  <c r="AF64" i="2" s="1"/>
  <c r="V64" i="2" a="1"/>
  <c r="V64" i="2" s="1"/>
  <c r="W64" i="2" a="1"/>
  <c r="W64" i="2" s="1"/>
  <c r="AG64" i="2" a="1"/>
  <c r="AG64" i="2" s="1"/>
  <c r="AM64" i="2" a="1"/>
  <c r="AM64" i="2" s="1"/>
  <c r="X64" i="2" a="1"/>
  <c r="X64" i="2" s="1"/>
  <c r="AN64" i="2" a="1"/>
  <c r="AN64" i="2" s="1"/>
  <c r="G65" i="2" l="1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O65" i="2" a="1"/>
  <c r="O65" i="2" s="1"/>
  <c r="P65" i="2" a="1"/>
  <c r="P65" i="2" s="1"/>
  <c r="AA65" i="2" a="1"/>
  <c r="AA65" i="2" s="1"/>
  <c r="Q65" i="2" a="1"/>
  <c r="Q65" i="2" s="1"/>
  <c r="R65" i="2" a="1"/>
  <c r="R65" i="2" s="1"/>
  <c r="AB65" i="2" a="1"/>
  <c r="AB65" i="2" s="1"/>
  <c r="AC65" i="2" a="1"/>
  <c r="AC65" i="2" s="1"/>
  <c r="S65" i="2" a="1"/>
  <c r="S65" i="2" s="1"/>
  <c r="AD65" i="2" a="1"/>
  <c r="AD65" i="2" s="1"/>
  <c r="AJ65" i="2" a="1"/>
  <c r="AJ65" i="2" s="1"/>
  <c r="T65" i="2" a="1"/>
  <c r="T65" i="2" s="1"/>
  <c r="U65" i="2" a="1"/>
  <c r="U65" i="2" s="1"/>
  <c r="AE65" i="2" a="1"/>
  <c r="AE65" i="2" s="1"/>
  <c r="V65" i="2" a="1"/>
  <c r="V65" i="2" s="1"/>
  <c r="AF65" i="2" a="1"/>
  <c r="AF65" i="2" s="1"/>
  <c r="W65" i="2" a="1"/>
  <c r="W65" i="2" s="1"/>
  <c r="AM65" i="2" a="1"/>
  <c r="AM65" i="2" s="1"/>
  <c r="AG65" i="2" a="1"/>
  <c r="AG65" i="2" s="1"/>
  <c r="AN65" i="2" a="1"/>
  <c r="AN65" i="2" s="1"/>
  <c r="X65" i="2" a="1"/>
  <c r="X65" i="2" s="1"/>
  <c r="G66" i="2" l="1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O66" i="2" a="1"/>
  <c r="O66" i="2" s="1"/>
  <c r="P66" i="2" a="1"/>
  <c r="P66" i="2" s="1"/>
  <c r="Q66" i="2" a="1"/>
  <c r="Q66" i="2" s="1"/>
  <c r="AA66" i="2" a="1"/>
  <c r="AA66" i="2" s="1"/>
  <c r="AB66" i="2" a="1"/>
  <c r="AB66" i="2" s="1"/>
  <c r="R66" i="2" a="1"/>
  <c r="R66" i="2" s="1"/>
  <c r="S66" i="2" a="1"/>
  <c r="S66" i="2" s="1"/>
  <c r="AC66" i="2" a="1"/>
  <c r="AC66" i="2" s="1"/>
  <c r="T66" i="2" a="1"/>
  <c r="T66" i="2" s="1"/>
  <c r="AD66" i="2" a="1"/>
  <c r="AD66" i="2" s="1"/>
  <c r="AJ66" i="2" a="1"/>
  <c r="AJ66" i="2" s="1"/>
  <c r="U66" i="2" a="1"/>
  <c r="U66" i="2" s="1"/>
  <c r="AE66" i="2" a="1"/>
  <c r="AE66" i="2" s="1"/>
  <c r="V66" i="2" a="1"/>
  <c r="V66" i="2" s="1"/>
  <c r="AF66" i="2" a="1"/>
  <c r="AF66" i="2" s="1"/>
  <c r="AG66" i="2" a="1"/>
  <c r="AG66" i="2" s="1"/>
  <c r="W66" i="2" a="1"/>
  <c r="W66" i="2" s="1"/>
  <c r="AM66" i="2" a="1"/>
  <c r="AM66" i="2" s="1"/>
  <c r="X66" i="2" a="1"/>
  <c r="X66" i="2" s="1"/>
  <c r="AN66" i="2" a="1"/>
  <c r="AN66" i="2" s="1"/>
  <c r="G67" i="2" l="1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O67" i="2" a="1"/>
  <c r="O67" i="2" s="1"/>
  <c r="P67" i="2" a="1"/>
  <c r="P67" i="2" s="1"/>
  <c r="Q67" i="2" a="1"/>
  <c r="Q67" i="2" s="1"/>
  <c r="AA67" i="2" a="1"/>
  <c r="AA67" i="2" s="1"/>
  <c r="R67" i="2" a="1"/>
  <c r="R67" i="2" s="1"/>
  <c r="AB67" i="2" a="1"/>
  <c r="AB67" i="2" s="1"/>
  <c r="AC67" i="2" a="1"/>
  <c r="AC67" i="2" s="1"/>
  <c r="S67" i="2" a="1"/>
  <c r="S67" i="2" s="1"/>
  <c r="AD67" i="2" a="1"/>
  <c r="AD67" i="2" s="1"/>
  <c r="T67" i="2" a="1"/>
  <c r="T67" i="2" s="1"/>
  <c r="AJ67" i="2" a="1"/>
  <c r="AJ67" i="2" s="1"/>
  <c r="AE67" i="2" a="1"/>
  <c r="AE67" i="2" s="1"/>
  <c r="U67" i="2" a="1"/>
  <c r="U67" i="2" s="1"/>
  <c r="V67" i="2" a="1"/>
  <c r="V67" i="2" s="1"/>
  <c r="AF67" i="2" a="1"/>
  <c r="AF67" i="2" s="1"/>
  <c r="W67" i="2" a="1"/>
  <c r="W67" i="2" s="1"/>
  <c r="AM67" i="2" a="1"/>
  <c r="AM67" i="2" s="1"/>
  <c r="AG67" i="2" a="1"/>
  <c r="AG67" i="2" s="1"/>
  <c r="X67" i="2" a="1"/>
  <c r="X67" i="2" s="1"/>
  <c r="AN67" i="2" a="1"/>
  <c r="AN67" i="2" s="1"/>
  <c r="G68" i="2" l="1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O68" i="2" a="1"/>
  <c r="O68" i="2" s="1"/>
  <c r="P68" i="2" a="1"/>
  <c r="P68" i="2" s="1"/>
  <c r="Q68" i="2" a="1"/>
  <c r="Q68" i="2" s="1"/>
  <c r="AA68" i="2" a="1"/>
  <c r="AA68" i="2" s="1"/>
  <c r="R68" i="2" a="1"/>
  <c r="R68" i="2" s="1"/>
  <c r="AB68" i="2" a="1"/>
  <c r="AB68" i="2" s="1"/>
  <c r="S68" i="2" a="1"/>
  <c r="S68" i="2" s="1"/>
  <c r="AC68" i="2" a="1"/>
  <c r="AC68" i="2" s="1"/>
  <c r="AD68" i="2" a="1"/>
  <c r="AD68" i="2" s="1"/>
  <c r="T68" i="2" a="1"/>
  <c r="T68" i="2" s="1"/>
  <c r="AJ68" i="2" a="1"/>
  <c r="AJ68" i="2" s="1"/>
  <c r="U68" i="2" a="1"/>
  <c r="U68" i="2" s="1"/>
  <c r="AE68" i="2" a="1"/>
  <c r="AE68" i="2" s="1"/>
  <c r="AF68" i="2" a="1"/>
  <c r="AF68" i="2" s="1"/>
  <c r="V68" i="2" a="1"/>
  <c r="V68" i="2" s="1"/>
  <c r="AG68" i="2" a="1"/>
  <c r="AG68" i="2" s="1"/>
  <c r="W68" i="2" a="1"/>
  <c r="W68" i="2" s="1"/>
  <c r="AM68" i="2" a="1"/>
  <c r="AM68" i="2" s="1"/>
  <c r="X68" i="2" a="1"/>
  <c r="X68" i="2" s="1"/>
  <c r="AN68" i="2" a="1"/>
  <c r="AN68" i="2" s="1"/>
  <c r="G69" i="2" l="1" a="1"/>
  <c r="G69" i="2" s="1"/>
  <c r="H69" i="2" a="1"/>
  <c r="H69" i="2" s="1"/>
  <c r="I69" i="2" a="1"/>
  <c r="I69" i="2" s="1"/>
  <c r="J69" i="2" a="1"/>
  <c r="J69" i="2" s="1"/>
  <c r="K69" i="2" a="1"/>
  <c r="K69" i="2" s="1"/>
  <c r="L69" i="2" a="1"/>
  <c r="L69" i="2" s="1"/>
  <c r="M69" i="2" a="1"/>
  <c r="M69" i="2" s="1"/>
  <c r="N69" i="2" a="1"/>
  <c r="N69" i="2" s="1"/>
  <c r="O69" i="2" a="1"/>
  <c r="O69" i="2" s="1"/>
  <c r="P69" i="2" a="1"/>
  <c r="P69" i="2" s="1"/>
  <c r="Q69" i="2" a="1"/>
  <c r="Q69" i="2" s="1"/>
  <c r="AA69" i="2" a="1"/>
  <c r="AA69" i="2" s="1"/>
  <c r="AB69" i="2" a="1"/>
  <c r="AB69" i="2" s="1"/>
  <c r="R69" i="2" a="1"/>
  <c r="R69" i="2" s="1"/>
  <c r="AC69" i="2" a="1"/>
  <c r="AC69" i="2" s="1"/>
  <c r="S69" i="2" a="1"/>
  <c r="S69" i="2" s="1"/>
  <c r="AJ69" i="2" a="1"/>
  <c r="AJ69" i="2" s="1"/>
  <c r="T69" i="2" a="1"/>
  <c r="T69" i="2" s="1"/>
  <c r="AD69" i="2" a="1"/>
  <c r="AD69" i="2" s="1"/>
  <c r="AE69" i="2" a="1"/>
  <c r="AE69" i="2" s="1"/>
  <c r="U69" i="2" a="1"/>
  <c r="U69" i="2" s="1"/>
  <c r="V69" i="2" a="1"/>
  <c r="V69" i="2" s="1"/>
  <c r="AF69" i="2" a="1"/>
  <c r="AF69" i="2" s="1"/>
  <c r="W69" i="2" a="1"/>
  <c r="W69" i="2" s="1"/>
  <c r="AM69" i="2" a="1"/>
  <c r="AM69" i="2" s="1"/>
  <c r="AG69" i="2" a="1"/>
  <c r="AG69" i="2" s="1"/>
  <c r="X69" i="2" a="1"/>
  <c r="X69" i="2" s="1"/>
  <c r="AN69" i="2" a="1"/>
  <c r="AN69" i="2" s="1"/>
  <c r="G70" i="2" l="1" a="1"/>
  <c r="G70" i="2" s="1"/>
  <c r="H70" i="2" a="1"/>
  <c r="H70" i="2" s="1"/>
  <c r="I70" i="2" a="1"/>
  <c r="I70" i="2" s="1"/>
  <c r="J70" i="2" a="1"/>
  <c r="J70" i="2" s="1"/>
  <c r="K70" i="2" a="1"/>
  <c r="K70" i="2" s="1"/>
  <c r="L70" i="2" a="1"/>
  <c r="L70" i="2" s="1"/>
  <c r="M70" i="2" a="1"/>
  <c r="M70" i="2" s="1"/>
  <c r="N70" i="2" a="1"/>
  <c r="N70" i="2" s="1"/>
  <c r="O70" i="2" a="1"/>
  <c r="O70" i="2" s="1"/>
  <c r="P70" i="2" a="1"/>
  <c r="P70" i="2" s="1"/>
  <c r="AA70" i="2" a="1"/>
  <c r="AA70" i="2" s="1"/>
  <c r="Q70" i="2" a="1"/>
  <c r="Q70" i="2" s="1"/>
  <c r="R70" i="2" a="1"/>
  <c r="R70" i="2" s="1"/>
  <c r="AB70" i="2" a="1"/>
  <c r="AB70" i="2" s="1"/>
  <c r="AC70" i="2" a="1"/>
  <c r="AC70" i="2" s="1"/>
  <c r="S70" i="2" a="1"/>
  <c r="S70" i="2" s="1"/>
  <c r="AD70" i="2" a="1"/>
  <c r="AD70" i="2" s="1"/>
  <c r="T70" i="2" a="1"/>
  <c r="T70" i="2" s="1"/>
  <c r="AJ70" i="2" a="1"/>
  <c r="AJ70" i="2" s="1"/>
  <c r="U70" i="2" a="1"/>
  <c r="U70" i="2" s="1"/>
  <c r="AE70" i="2" a="1"/>
  <c r="AE70" i="2" s="1"/>
  <c r="V70" i="2" a="1"/>
  <c r="V70" i="2" s="1"/>
  <c r="AF70" i="2" a="1"/>
  <c r="AF70" i="2" s="1"/>
  <c r="W70" i="2" a="1"/>
  <c r="W70" i="2" s="1"/>
  <c r="AM70" i="2" a="1"/>
  <c r="AM70" i="2" s="1"/>
  <c r="AG70" i="2" a="1"/>
  <c r="AG70" i="2" s="1"/>
  <c r="AN70" i="2" a="1"/>
  <c r="AN70" i="2" s="1"/>
  <c r="X70" i="2" a="1"/>
  <c r="X70" i="2" s="1"/>
  <c r="G71" i="2" l="1" a="1"/>
  <c r="G71" i="2" s="1"/>
  <c r="H71" i="2" a="1"/>
  <c r="H71" i="2" s="1"/>
  <c r="I71" i="2" a="1"/>
  <c r="I71" i="2" s="1"/>
  <c r="J71" i="2" a="1"/>
  <c r="J71" i="2" s="1"/>
  <c r="K71" i="2" a="1"/>
  <c r="K71" i="2" s="1"/>
  <c r="L71" i="2" a="1"/>
  <c r="L71" i="2" s="1"/>
  <c r="M71" i="2" a="1"/>
  <c r="M71" i="2" s="1"/>
  <c r="N71" i="2" a="1"/>
  <c r="N71" i="2" s="1"/>
  <c r="O71" i="2" a="1"/>
  <c r="O71" i="2" s="1"/>
  <c r="P71" i="2" a="1"/>
  <c r="P71" i="2" s="1"/>
  <c r="AA71" i="2" a="1"/>
  <c r="AA71" i="2" s="1"/>
  <c r="Q71" i="2" a="1"/>
  <c r="Q71" i="2" s="1"/>
  <c r="R71" i="2" a="1"/>
  <c r="R71" i="2" s="1"/>
  <c r="AB71" i="2" a="1"/>
  <c r="AB71" i="2" s="1"/>
  <c r="S71" i="2" a="1"/>
  <c r="S71" i="2" s="1"/>
  <c r="AC71" i="2" a="1"/>
  <c r="AC71" i="2" s="1"/>
  <c r="T71" i="2" a="1"/>
  <c r="T71" i="2" s="1"/>
  <c r="AJ71" i="2" a="1"/>
  <c r="AJ71" i="2" s="1"/>
  <c r="AD71" i="2" a="1"/>
  <c r="AD71" i="2" s="1"/>
  <c r="AE71" i="2" a="1"/>
  <c r="AE71" i="2" s="1"/>
  <c r="U71" i="2" a="1"/>
  <c r="U71" i="2" s="1"/>
  <c r="AF71" i="2" a="1"/>
  <c r="AF71" i="2" s="1"/>
  <c r="V71" i="2" a="1"/>
  <c r="V71" i="2" s="1"/>
  <c r="W71" i="2" a="1"/>
  <c r="W71" i="2" s="1"/>
  <c r="AG71" i="2" a="1"/>
  <c r="AG71" i="2" s="1"/>
  <c r="AM71" i="2" a="1"/>
  <c r="AM71" i="2" s="1"/>
  <c r="AN71" i="2" a="1"/>
  <c r="AN71" i="2" s="1"/>
  <c r="X71" i="2" a="1"/>
  <c r="X71" i="2" s="1"/>
  <c r="G72" i="2" l="1" a="1"/>
  <c r="G72" i="2" s="1"/>
  <c r="H72" i="2" a="1"/>
  <c r="H72" i="2" s="1"/>
  <c r="I72" i="2" a="1"/>
  <c r="I72" i="2" s="1"/>
  <c r="J72" i="2" a="1"/>
  <c r="J72" i="2" s="1"/>
  <c r="K72" i="2" a="1"/>
  <c r="K72" i="2" s="1"/>
  <c r="L72" i="2" a="1"/>
  <c r="L72" i="2" s="1"/>
  <c r="M72" i="2" a="1"/>
  <c r="M72" i="2" s="1"/>
  <c r="N72" i="2" a="1"/>
  <c r="N72" i="2" s="1"/>
  <c r="O72" i="2" a="1"/>
  <c r="O72" i="2" s="1"/>
  <c r="P72" i="2" a="1"/>
  <c r="P72" i="2" s="1"/>
  <c r="Q72" i="2" a="1"/>
  <c r="Q72" i="2" s="1"/>
  <c r="AA72" i="2" a="1"/>
  <c r="AA72" i="2" s="1"/>
  <c r="R72" i="2" a="1"/>
  <c r="R72" i="2" s="1"/>
  <c r="AB72" i="2" a="1"/>
  <c r="AB72" i="2" s="1"/>
  <c r="S72" i="2" a="1"/>
  <c r="S72" i="2" s="1"/>
  <c r="AC72" i="2" a="1"/>
  <c r="AC72" i="2" s="1"/>
  <c r="AJ72" i="2" a="1"/>
  <c r="AJ72" i="2" s="1"/>
  <c r="AD72" i="2" a="1"/>
  <c r="AD72" i="2" s="1"/>
  <c r="T72" i="2" a="1"/>
  <c r="T72" i="2" s="1"/>
  <c r="U72" i="2" a="1"/>
  <c r="U72" i="2" s="1"/>
  <c r="AE72" i="2" a="1"/>
  <c r="AE72" i="2" s="1"/>
  <c r="AF72" i="2" a="1"/>
  <c r="AF72" i="2" s="1"/>
  <c r="V72" i="2" a="1"/>
  <c r="V72" i="2" s="1"/>
  <c r="W72" i="2" a="1"/>
  <c r="W72" i="2" s="1"/>
  <c r="AM72" i="2" a="1"/>
  <c r="AM72" i="2" s="1"/>
  <c r="AG72" i="2" a="1"/>
  <c r="AG72" i="2" s="1"/>
  <c r="X72" i="2" a="1"/>
  <c r="X72" i="2" s="1"/>
  <c r="AN72" i="2" a="1"/>
  <c r="AN72" i="2" s="1"/>
  <c r="G73" i="2" l="1" a="1"/>
  <c r="G73" i="2" s="1"/>
  <c r="H73" i="2" a="1"/>
  <c r="H73" i="2" s="1"/>
  <c r="I73" i="2" a="1"/>
  <c r="I73" i="2" s="1"/>
  <c r="J73" i="2" a="1"/>
  <c r="J73" i="2" s="1"/>
  <c r="K73" i="2" a="1"/>
  <c r="K73" i="2" s="1"/>
  <c r="L73" i="2" a="1"/>
  <c r="L73" i="2" s="1"/>
  <c r="M73" i="2" a="1"/>
  <c r="M73" i="2" s="1"/>
  <c r="N73" i="2" a="1"/>
  <c r="N73" i="2" s="1"/>
  <c r="O73" i="2" a="1"/>
  <c r="O73" i="2" s="1"/>
  <c r="P73" i="2" a="1"/>
  <c r="P73" i="2" s="1"/>
  <c r="Q73" i="2" a="1"/>
  <c r="Q73" i="2" s="1"/>
  <c r="AA73" i="2" a="1"/>
  <c r="AA73" i="2" s="1"/>
  <c r="AB73" i="2" a="1"/>
  <c r="AB73" i="2" s="1"/>
  <c r="R73" i="2" a="1"/>
  <c r="R73" i="2" s="1"/>
  <c r="S73" i="2" a="1"/>
  <c r="S73" i="2" s="1"/>
  <c r="AC73" i="2" a="1"/>
  <c r="AC73" i="2" s="1"/>
  <c r="T73" i="2" a="1"/>
  <c r="T73" i="2" s="1"/>
  <c r="AJ73" i="2" a="1"/>
  <c r="AJ73" i="2" s="1"/>
  <c r="AD73" i="2" a="1"/>
  <c r="AD73" i="2" s="1"/>
  <c r="U73" i="2" a="1"/>
  <c r="U73" i="2" s="1"/>
  <c r="AE73" i="2" a="1"/>
  <c r="AE73" i="2" s="1"/>
  <c r="V73" i="2" a="1"/>
  <c r="V73" i="2" s="1"/>
  <c r="AF73" i="2" a="1"/>
  <c r="AF73" i="2" s="1"/>
  <c r="AM73" i="2" a="1"/>
  <c r="AM73" i="2" s="1"/>
  <c r="AG73" i="2" a="1"/>
  <c r="AG73" i="2" s="1"/>
  <c r="W73" i="2" a="1"/>
  <c r="W73" i="2" s="1"/>
  <c r="X73" i="2" a="1"/>
  <c r="X73" i="2" s="1"/>
  <c r="AN73" i="2" a="1"/>
  <c r="AN73" i="2" s="1"/>
  <c r="G74" i="2" l="1" a="1"/>
  <c r="G74" i="2" s="1"/>
  <c r="H74" i="2" a="1"/>
  <c r="H74" i="2" s="1"/>
  <c r="I74" i="2" a="1"/>
  <c r="I74" i="2" s="1"/>
  <c r="J74" i="2" a="1"/>
  <c r="J74" i="2" s="1"/>
  <c r="K74" i="2" a="1"/>
  <c r="K74" i="2" s="1"/>
  <c r="L74" i="2" a="1"/>
  <c r="L74" i="2" s="1"/>
  <c r="M74" i="2" a="1"/>
  <c r="M74" i="2" s="1"/>
  <c r="N74" i="2" a="1"/>
  <c r="N74" i="2" s="1"/>
  <c r="O74" i="2" a="1"/>
  <c r="O74" i="2" s="1"/>
  <c r="P74" i="2" a="1"/>
  <c r="P74" i="2" s="1"/>
  <c r="Q74" i="2" a="1"/>
  <c r="Q74" i="2" s="1"/>
  <c r="AA74" i="2" a="1"/>
  <c r="AA74" i="2" s="1"/>
  <c r="R74" i="2" a="1"/>
  <c r="R74" i="2" s="1"/>
  <c r="AB74" i="2" a="1"/>
  <c r="AB74" i="2" s="1"/>
  <c r="AC74" i="2" a="1"/>
  <c r="AC74" i="2" s="1"/>
  <c r="S74" i="2" a="1"/>
  <c r="S74" i="2" s="1"/>
  <c r="T74" i="2" a="1"/>
  <c r="T74" i="2" s="1"/>
  <c r="AJ74" i="2" a="1"/>
  <c r="AJ74" i="2" s="1"/>
  <c r="AD74" i="2" a="1"/>
  <c r="AD74" i="2" s="1"/>
  <c r="AE74" i="2" a="1"/>
  <c r="AE74" i="2" s="1"/>
  <c r="U74" i="2" a="1"/>
  <c r="U74" i="2" s="1"/>
  <c r="AF74" i="2" a="1"/>
  <c r="AF74" i="2" s="1"/>
  <c r="V74" i="2" a="1"/>
  <c r="V74" i="2" s="1"/>
  <c r="W74" i="2" a="1"/>
  <c r="W74" i="2" s="1"/>
  <c r="AM74" i="2" a="1"/>
  <c r="AM74" i="2" s="1"/>
  <c r="AG74" i="2" a="1"/>
  <c r="AG74" i="2" s="1"/>
  <c r="AN74" i="2" a="1"/>
  <c r="AN74" i="2" s="1"/>
  <c r="X74" i="2" a="1"/>
  <c r="X74" i="2" s="1"/>
  <c r="G75" i="2" l="1" a="1"/>
  <c r="G75" i="2" s="1"/>
  <c r="H75" i="2" a="1"/>
  <c r="H75" i="2" s="1"/>
  <c r="I75" i="2" a="1"/>
  <c r="I75" i="2" s="1"/>
  <c r="J75" i="2" a="1"/>
  <c r="J75" i="2" s="1"/>
  <c r="K75" i="2" a="1"/>
  <c r="K75" i="2" s="1"/>
  <c r="L75" i="2" a="1"/>
  <c r="L75" i="2" s="1"/>
  <c r="M75" i="2" a="1"/>
  <c r="M75" i="2" s="1"/>
  <c r="N75" i="2" a="1"/>
  <c r="N75" i="2" s="1"/>
  <c r="O75" i="2" a="1"/>
  <c r="O75" i="2" s="1"/>
  <c r="P75" i="2" a="1"/>
  <c r="P75" i="2" s="1"/>
  <c r="AA75" i="2" a="1"/>
  <c r="AA75" i="2" s="1"/>
  <c r="Q75" i="2" a="1"/>
  <c r="Q75" i="2" s="1"/>
  <c r="R75" i="2" a="1"/>
  <c r="R75" i="2" s="1"/>
  <c r="AB75" i="2" a="1"/>
  <c r="AB75" i="2" s="1"/>
  <c r="S75" i="2" a="1"/>
  <c r="S75" i="2" s="1"/>
  <c r="AC75" i="2" a="1"/>
  <c r="AC75" i="2" s="1"/>
  <c r="T75" i="2" a="1"/>
  <c r="T75" i="2" s="1"/>
  <c r="AJ75" i="2" a="1"/>
  <c r="AJ75" i="2" s="1"/>
  <c r="AD75" i="2" a="1"/>
  <c r="AD75" i="2" s="1"/>
  <c r="U75" i="2" a="1"/>
  <c r="U75" i="2" s="1"/>
  <c r="AE75" i="2" a="1"/>
  <c r="AE75" i="2" s="1"/>
  <c r="AF75" i="2" a="1"/>
  <c r="AF75" i="2" s="1"/>
  <c r="V75" i="2" a="1"/>
  <c r="V75" i="2" s="1"/>
  <c r="AM75" i="2" a="1"/>
  <c r="AM75" i="2" s="1"/>
  <c r="W75" i="2" a="1"/>
  <c r="W75" i="2" s="1"/>
  <c r="AG75" i="2" a="1"/>
  <c r="AG75" i="2" s="1"/>
  <c r="X75" i="2" a="1"/>
  <c r="X75" i="2" s="1"/>
  <c r="AN75" i="2" a="1"/>
  <c r="AN75" i="2" s="1"/>
  <c r="G76" i="2" l="1" a="1"/>
  <c r="G76" i="2" s="1"/>
  <c r="H76" i="2" a="1"/>
  <c r="H76" i="2" s="1"/>
  <c r="I76" i="2" a="1"/>
  <c r="I76" i="2" s="1"/>
  <c r="J76" i="2" a="1"/>
  <c r="J76" i="2" s="1"/>
  <c r="K76" i="2" a="1"/>
  <c r="K76" i="2" s="1"/>
  <c r="L76" i="2" a="1"/>
  <c r="L76" i="2" s="1"/>
  <c r="M76" i="2" a="1"/>
  <c r="M76" i="2" s="1"/>
  <c r="N76" i="2" a="1"/>
  <c r="N76" i="2" s="1"/>
  <c r="O76" i="2" a="1"/>
  <c r="O76" i="2" s="1"/>
  <c r="P76" i="2" a="1"/>
  <c r="P76" i="2" s="1"/>
  <c r="AA76" i="2" a="1"/>
  <c r="AA76" i="2" s="1"/>
  <c r="Q76" i="2" a="1"/>
  <c r="Q76" i="2" s="1"/>
  <c r="AB76" i="2" a="1"/>
  <c r="AB76" i="2" s="1"/>
  <c r="R76" i="2" a="1"/>
  <c r="R76" i="2" s="1"/>
  <c r="AC76" i="2" a="1"/>
  <c r="AC76" i="2" s="1"/>
  <c r="S76" i="2" a="1"/>
  <c r="S76" i="2" s="1"/>
  <c r="AJ76" i="2" a="1"/>
  <c r="AJ76" i="2" s="1"/>
  <c r="AD76" i="2" a="1"/>
  <c r="AD76" i="2" s="1"/>
  <c r="T76" i="2" a="1"/>
  <c r="T76" i="2" s="1"/>
  <c r="U76" i="2" a="1"/>
  <c r="U76" i="2" s="1"/>
  <c r="AE76" i="2" a="1"/>
  <c r="AE76" i="2" s="1"/>
  <c r="V76" i="2" a="1"/>
  <c r="V76" i="2" s="1"/>
  <c r="AF76" i="2" a="1"/>
  <c r="AF76" i="2" s="1"/>
  <c r="W76" i="2" a="1"/>
  <c r="W76" i="2" s="1"/>
  <c r="AG76" i="2" a="1"/>
  <c r="AG76" i="2" s="1"/>
  <c r="AM76" i="2" a="1"/>
  <c r="AM76" i="2" s="1"/>
  <c r="X76" i="2" a="1"/>
  <c r="X76" i="2" s="1"/>
  <c r="AN76" i="2" a="1"/>
  <c r="AN76" i="2" s="1"/>
  <c r="G77" i="2" l="1" a="1"/>
  <c r="G77" i="2" s="1"/>
  <c r="H77" i="2" a="1"/>
  <c r="H77" i="2" s="1"/>
  <c r="I77" i="2" a="1"/>
  <c r="I77" i="2" s="1"/>
  <c r="J77" i="2" a="1"/>
  <c r="J77" i="2" s="1"/>
  <c r="K77" i="2" a="1"/>
  <c r="K77" i="2" s="1"/>
  <c r="L77" i="2" a="1"/>
  <c r="L77" i="2" s="1"/>
  <c r="M77" i="2" a="1"/>
  <c r="M77" i="2" s="1"/>
  <c r="N77" i="2" a="1"/>
  <c r="N77" i="2" s="1"/>
  <c r="O77" i="2" a="1"/>
  <c r="O77" i="2" s="1"/>
  <c r="P77" i="2" a="1"/>
  <c r="P77" i="2" s="1"/>
  <c r="AA77" i="2" a="1"/>
  <c r="AA77" i="2" s="1"/>
  <c r="Q77" i="2" a="1"/>
  <c r="Q77" i="2" s="1"/>
  <c r="AB77" i="2" a="1"/>
  <c r="AB77" i="2" s="1"/>
  <c r="R77" i="2" a="1"/>
  <c r="R77" i="2" s="1"/>
  <c r="S77" i="2" a="1"/>
  <c r="S77" i="2" s="1"/>
  <c r="AC77" i="2" a="1"/>
  <c r="AC77" i="2" s="1"/>
  <c r="AD77" i="2" a="1"/>
  <c r="AD77" i="2" s="1"/>
  <c r="AJ77" i="2" a="1"/>
  <c r="AJ77" i="2" s="1"/>
  <c r="T77" i="2" a="1"/>
  <c r="T77" i="2" s="1"/>
  <c r="AE77" i="2" a="1"/>
  <c r="AE77" i="2" s="1"/>
  <c r="U77" i="2" a="1"/>
  <c r="U77" i="2" s="1"/>
  <c r="V77" i="2" a="1"/>
  <c r="V77" i="2" s="1"/>
  <c r="AF77" i="2" a="1"/>
  <c r="AF77" i="2" s="1"/>
  <c r="W77" i="2" a="1"/>
  <c r="W77" i="2" s="1"/>
  <c r="AG77" i="2" a="1"/>
  <c r="AG77" i="2" s="1"/>
  <c r="AM77" i="2" a="1"/>
  <c r="AM77" i="2" s="1"/>
  <c r="X77" i="2" a="1"/>
  <c r="X77" i="2" s="1"/>
  <c r="AN77" i="2" a="1"/>
  <c r="AN77" i="2" s="1"/>
  <c r="G78" i="2" l="1" a="1"/>
  <c r="G78" i="2" s="1"/>
  <c r="H78" i="2" a="1"/>
  <c r="H78" i="2" s="1"/>
  <c r="I78" i="2" a="1"/>
  <c r="I78" i="2" s="1"/>
  <c r="J78" i="2" a="1"/>
  <c r="J78" i="2" s="1"/>
  <c r="K78" i="2" a="1"/>
  <c r="K78" i="2" s="1"/>
  <c r="L78" i="2" a="1"/>
  <c r="L78" i="2" s="1"/>
  <c r="M78" i="2" a="1"/>
  <c r="M78" i="2" s="1"/>
  <c r="N78" i="2" a="1"/>
  <c r="N78" i="2" s="1"/>
  <c r="O78" i="2" a="1"/>
  <c r="O78" i="2" s="1"/>
  <c r="P78" i="2" a="1"/>
  <c r="P78" i="2" s="1"/>
  <c r="Q78" i="2" a="1"/>
  <c r="Q78" i="2" s="1"/>
  <c r="AA78" i="2" a="1"/>
  <c r="AA78" i="2" s="1"/>
  <c r="R78" i="2" a="1"/>
  <c r="R78" i="2" s="1"/>
  <c r="AB78" i="2" a="1"/>
  <c r="AB78" i="2" s="1"/>
  <c r="AC78" i="2" a="1"/>
  <c r="AC78" i="2" s="1"/>
  <c r="S78" i="2" a="1"/>
  <c r="S78" i="2" s="1"/>
  <c r="AJ78" i="2" a="1"/>
  <c r="AJ78" i="2" s="1"/>
  <c r="T78" i="2" a="1"/>
  <c r="T78" i="2" s="1"/>
  <c r="AD78" i="2" a="1"/>
  <c r="AD78" i="2" s="1"/>
  <c r="U78" i="2" a="1"/>
  <c r="U78" i="2" s="1"/>
  <c r="AE78" i="2" a="1"/>
  <c r="AE78" i="2" s="1"/>
  <c r="V78" i="2" a="1"/>
  <c r="V78" i="2" s="1"/>
  <c r="AF78" i="2" a="1"/>
  <c r="AF78" i="2" s="1"/>
  <c r="W78" i="2" a="1"/>
  <c r="W78" i="2" s="1"/>
  <c r="AM78" i="2" a="1"/>
  <c r="AM78" i="2" s="1"/>
  <c r="AG78" i="2" a="1"/>
  <c r="AG78" i="2" s="1"/>
  <c r="X78" i="2" a="1"/>
  <c r="X78" i="2" s="1"/>
  <c r="AN78" i="2" a="1"/>
  <c r="AN78" i="2" s="1"/>
  <c r="G79" i="2" l="1" a="1"/>
  <c r="G79" i="2" s="1"/>
  <c r="H79" i="2" a="1"/>
  <c r="H79" i="2" s="1"/>
  <c r="I79" i="2" a="1"/>
  <c r="I79" i="2" s="1"/>
  <c r="J79" i="2" a="1"/>
  <c r="J79" i="2" s="1"/>
  <c r="K79" i="2" a="1"/>
  <c r="K79" i="2" s="1"/>
  <c r="L79" i="2" a="1"/>
  <c r="L79" i="2" s="1"/>
  <c r="M79" i="2" a="1"/>
  <c r="M79" i="2" s="1"/>
  <c r="N79" i="2" a="1"/>
  <c r="N79" i="2" s="1"/>
  <c r="O79" i="2" a="1"/>
  <c r="O79" i="2" s="1"/>
  <c r="P79" i="2" a="1"/>
  <c r="P79" i="2" s="1"/>
  <c r="Q79" i="2" a="1"/>
  <c r="Q79" i="2" s="1"/>
  <c r="AA79" i="2" a="1"/>
  <c r="AA79" i="2" s="1"/>
  <c r="R79" i="2" a="1"/>
  <c r="R79" i="2" s="1"/>
  <c r="AB79" i="2" a="1"/>
  <c r="AB79" i="2" s="1"/>
  <c r="S79" i="2" a="1"/>
  <c r="S79" i="2" s="1"/>
  <c r="AC79" i="2" a="1"/>
  <c r="AC79" i="2" s="1"/>
  <c r="AD79" i="2" a="1"/>
  <c r="AD79" i="2" s="1"/>
  <c r="AJ79" i="2" a="1"/>
  <c r="AJ79" i="2" s="1"/>
  <c r="T79" i="2" a="1"/>
  <c r="T79" i="2" s="1"/>
  <c r="AE79" i="2" a="1"/>
  <c r="AE79" i="2" s="1"/>
  <c r="U79" i="2" a="1"/>
  <c r="U79" i="2" s="1"/>
  <c r="AF79" i="2" a="1"/>
  <c r="AF79" i="2" s="1"/>
  <c r="V79" i="2" a="1"/>
  <c r="V79" i="2" s="1"/>
  <c r="AM79" i="2" a="1"/>
  <c r="AM79" i="2" s="1"/>
  <c r="W79" i="2" a="1"/>
  <c r="W79" i="2" s="1"/>
  <c r="AG79" i="2" a="1"/>
  <c r="AG79" i="2" s="1"/>
  <c r="AN79" i="2" a="1"/>
  <c r="AN79" i="2" s="1"/>
  <c r="X79" i="2" a="1"/>
  <c r="X79" i="2" s="1"/>
  <c r="G80" i="2" l="1" a="1"/>
  <c r="G80" i="2" s="1"/>
  <c r="H80" i="2" a="1"/>
  <c r="H80" i="2" s="1"/>
  <c r="I80" i="2" a="1"/>
  <c r="I80" i="2" s="1"/>
  <c r="J80" i="2" a="1"/>
  <c r="J80" i="2" s="1"/>
  <c r="K80" i="2" a="1"/>
  <c r="K80" i="2" s="1"/>
  <c r="L80" i="2" a="1"/>
  <c r="L80" i="2" s="1"/>
  <c r="M80" i="2" a="1"/>
  <c r="M80" i="2" s="1"/>
  <c r="N80" i="2" a="1"/>
  <c r="N80" i="2" s="1"/>
  <c r="O80" i="2" a="1"/>
  <c r="O80" i="2" s="1"/>
  <c r="P80" i="2" a="1"/>
  <c r="P80" i="2" s="1"/>
  <c r="AA80" i="2" a="1"/>
  <c r="AA80" i="2" s="1"/>
  <c r="Q80" i="2" a="1"/>
  <c r="Q80" i="2" s="1"/>
  <c r="AB80" i="2" a="1"/>
  <c r="AB80" i="2" s="1"/>
  <c r="R80" i="2" a="1"/>
  <c r="R80" i="2" s="1"/>
  <c r="S80" i="2" a="1"/>
  <c r="S80" i="2" s="1"/>
  <c r="AC80" i="2" a="1"/>
  <c r="AC80" i="2" s="1"/>
  <c r="AJ80" i="2" a="1"/>
  <c r="AJ80" i="2" s="1"/>
  <c r="T80" i="2" a="1"/>
  <c r="T80" i="2" s="1"/>
  <c r="AD80" i="2" a="1"/>
  <c r="AD80" i="2" s="1"/>
  <c r="AE80" i="2" a="1"/>
  <c r="AE80" i="2" s="1"/>
  <c r="U80" i="2" a="1"/>
  <c r="U80" i="2" s="1"/>
  <c r="V80" i="2" a="1"/>
  <c r="V80" i="2" s="1"/>
  <c r="AF80" i="2" a="1"/>
  <c r="AF80" i="2" s="1"/>
  <c r="W80" i="2" a="1"/>
  <c r="W80" i="2" s="1"/>
  <c r="AM80" i="2" a="1"/>
  <c r="AM80" i="2" s="1"/>
  <c r="AG80" i="2" a="1"/>
  <c r="AG80" i="2" s="1"/>
  <c r="AN80" i="2" a="1"/>
  <c r="AN80" i="2" s="1"/>
  <c r="X80" i="2" a="1"/>
  <c r="X80" i="2" s="1"/>
  <c r="G81" i="2" l="1" a="1"/>
  <c r="G81" i="2" s="1"/>
  <c r="H81" i="2" a="1"/>
  <c r="H81" i="2" s="1"/>
  <c r="I81" i="2" a="1"/>
  <c r="I81" i="2" s="1"/>
  <c r="J81" i="2" a="1"/>
  <c r="J81" i="2" s="1"/>
  <c r="K81" i="2" a="1"/>
  <c r="K81" i="2" s="1"/>
  <c r="L81" i="2" a="1"/>
  <c r="L81" i="2" s="1"/>
  <c r="M81" i="2" a="1"/>
  <c r="M81" i="2" s="1"/>
  <c r="N81" i="2" a="1"/>
  <c r="N81" i="2" s="1"/>
  <c r="O81" i="2" a="1"/>
  <c r="O81" i="2" s="1"/>
  <c r="P81" i="2" a="1"/>
  <c r="P81" i="2" s="1"/>
  <c r="Q81" i="2" a="1"/>
  <c r="Q81" i="2" s="1"/>
  <c r="AA81" i="2" a="1"/>
  <c r="AA81" i="2" s="1"/>
  <c r="R81" i="2" a="1"/>
  <c r="R81" i="2" s="1"/>
  <c r="AB81" i="2" a="1"/>
  <c r="AB81" i="2" s="1"/>
  <c r="S81" i="2" a="1"/>
  <c r="S81" i="2" s="1"/>
  <c r="AC81" i="2" a="1"/>
  <c r="AC81" i="2" s="1"/>
  <c r="T81" i="2" a="1"/>
  <c r="T81" i="2" s="1"/>
  <c r="AJ81" i="2" a="1"/>
  <c r="AJ81" i="2" s="1"/>
  <c r="AD81" i="2" a="1"/>
  <c r="AD81" i="2" s="1"/>
  <c r="AE81" i="2" a="1"/>
  <c r="AE81" i="2" s="1"/>
  <c r="U81" i="2" a="1"/>
  <c r="U81" i="2" s="1"/>
  <c r="V81" i="2" a="1"/>
  <c r="V81" i="2" s="1"/>
  <c r="AF81" i="2" a="1"/>
  <c r="AF81" i="2" s="1"/>
  <c r="W81" i="2" a="1"/>
  <c r="W81" i="2" s="1"/>
  <c r="AG81" i="2" a="1"/>
  <c r="AG81" i="2" s="1"/>
  <c r="AM81" i="2" a="1"/>
  <c r="AM81" i="2" s="1"/>
  <c r="X81" i="2" a="1"/>
  <c r="X81" i="2" s="1"/>
  <c r="AN81" i="2" a="1"/>
  <c r="AN81" i="2" s="1"/>
  <c r="G82" i="2" l="1" a="1"/>
  <c r="G82" i="2" s="1"/>
  <c r="H82" i="2" a="1"/>
  <c r="H82" i="2" s="1"/>
  <c r="I82" i="2" a="1"/>
  <c r="I82" i="2" s="1"/>
  <c r="J82" i="2" a="1"/>
  <c r="J82" i="2" s="1"/>
  <c r="K82" i="2" a="1"/>
  <c r="K82" i="2" s="1"/>
  <c r="L82" i="2" a="1"/>
  <c r="L82" i="2" s="1"/>
  <c r="M82" i="2" a="1"/>
  <c r="M82" i="2" s="1"/>
  <c r="N82" i="2" a="1"/>
  <c r="N82" i="2" s="1"/>
  <c r="O82" i="2" a="1"/>
  <c r="O82" i="2" s="1"/>
  <c r="P82" i="2" a="1"/>
  <c r="P82" i="2" s="1"/>
  <c r="Q82" i="2" a="1"/>
  <c r="Q82" i="2" s="1"/>
  <c r="AA82" i="2" a="1"/>
  <c r="AA82" i="2" s="1"/>
  <c r="R82" i="2" a="1"/>
  <c r="R82" i="2" s="1"/>
  <c r="AB82" i="2" a="1"/>
  <c r="AB82" i="2" s="1"/>
  <c r="AC82" i="2" a="1"/>
  <c r="AC82" i="2" s="1"/>
  <c r="S82" i="2" a="1"/>
  <c r="S82" i="2" s="1"/>
  <c r="AD82" i="2" a="1"/>
  <c r="AD82" i="2" s="1"/>
  <c r="T82" i="2" a="1"/>
  <c r="T82" i="2" s="1"/>
  <c r="AJ82" i="2" a="1"/>
  <c r="AJ82" i="2" s="1"/>
  <c r="AE82" i="2" a="1"/>
  <c r="AE82" i="2" s="1"/>
  <c r="U82" i="2" a="1"/>
  <c r="U82" i="2" s="1"/>
  <c r="V82" i="2" a="1"/>
  <c r="V82" i="2" s="1"/>
  <c r="AF82" i="2" a="1"/>
  <c r="AF82" i="2" s="1"/>
  <c r="AM82" i="2" a="1"/>
  <c r="AM82" i="2" s="1"/>
  <c r="W82" i="2" a="1"/>
  <c r="W82" i="2" s="1"/>
  <c r="AG82" i="2" a="1"/>
  <c r="AG82" i="2" s="1"/>
  <c r="X82" i="2" a="1"/>
  <c r="X82" i="2" s="1"/>
  <c r="AN82" i="2" a="1"/>
  <c r="AN82" i="2" s="1"/>
  <c r="G83" i="2" l="1" a="1"/>
  <c r="G83" i="2" s="1"/>
  <c r="H83" i="2" a="1"/>
  <c r="H83" i="2" s="1"/>
  <c r="I83" i="2" a="1"/>
  <c r="I83" i="2" s="1"/>
  <c r="J83" i="2" a="1"/>
  <c r="J83" i="2" s="1"/>
  <c r="K83" i="2" a="1"/>
  <c r="K83" i="2" s="1"/>
  <c r="L83" i="2" a="1"/>
  <c r="L83" i="2" s="1"/>
  <c r="M83" i="2" a="1"/>
  <c r="M83" i="2" s="1"/>
  <c r="N83" i="2" a="1"/>
  <c r="N83" i="2" s="1"/>
  <c r="O83" i="2" a="1"/>
  <c r="O83" i="2" s="1"/>
  <c r="P83" i="2" a="1"/>
  <c r="P83" i="2" s="1"/>
  <c r="Q83" i="2" a="1"/>
  <c r="Q83" i="2" s="1"/>
  <c r="AA83" i="2" a="1"/>
  <c r="AA83" i="2" s="1"/>
  <c r="R83" i="2" a="1"/>
  <c r="R83" i="2" s="1"/>
  <c r="AB83" i="2" a="1"/>
  <c r="AB83" i="2" s="1"/>
  <c r="S83" i="2" a="1"/>
  <c r="S83" i="2" s="1"/>
  <c r="AC83" i="2" a="1"/>
  <c r="AC83" i="2" s="1"/>
  <c r="T83" i="2" a="1"/>
  <c r="T83" i="2" s="1"/>
  <c r="AJ83" i="2" a="1"/>
  <c r="AJ83" i="2" s="1"/>
  <c r="AD83" i="2" a="1"/>
  <c r="AD83" i="2" s="1"/>
  <c r="AE83" i="2" a="1"/>
  <c r="AE83" i="2" s="1"/>
  <c r="U83" i="2" a="1"/>
  <c r="U83" i="2" s="1"/>
  <c r="V83" i="2" a="1"/>
  <c r="V83" i="2" s="1"/>
  <c r="AF83" i="2" a="1"/>
  <c r="AF83" i="2" s="1"/>
  <c r="AM83" i="2" a="1"/>
  <c r="AM83" i="2" s="1"/>
  <c r="AG83" i="2" a="1"/>
  <c r="AG83" i="2" s="1"/>
  <c r="W83" i="2" a="1"/>
  <c r="W83" i="2" s="1"/>
  <c r="X83" i="2" a="1"/>
  <c r="X83" i="2" s="1"/>
  <c r="AN83" i="2" a="1"/>
  <c r="AN83" i="2" s="1"/>
  <c r="G84" i="2" l="1" a="1"/>
  <c r="G84" i="2" s="1"/>
  <c r="H84" i="2" a="1"/>
  <c r="H84" i="2" s="1"/>
  <c r="I84" i="2" a="1"/>
  <c r="I84" i="2" s="1"/>
  <c r="J84" i="2" a="1"/>
  <c r="J84" i="2" s="1"/>
  <c r="K84" i="2" a="1"/>
  <c r="K84" i="2" s="1"/>
  <c r="L84" i="2" a="1"/>
  <c r="L84" i="2" s="1"/>
  <c r="M84" i="2" a="1"/>
  <c r="M84" i="2" s="1"/>
  <c r="N84" i="2" a="1"/>
  <c r="N84" i="2" s="1"/>
  <c r="O84" i="2" a="1"/>
  <c r="O84" i="2" s="1"/>
  <c r="P84" i="2" a="1"/>
  <c r="P84" i="2" s="1"/>
  <c r="Q84" i="2" a="1"/>
  <c r="Q84" i="2" s="1"/>
  <c r="AA84" i="2" a="1"/>
  <c r="AA84" i="2" s="1"/>
  <c r="AB84" i="2" a="1"/>
  <c r="AB84" i="2" s="1"/>
  <c r="R84" i="2" a="1"/>
  <c r="R84" i="2" s="1"/>
  <c r="AC84" i="2" a="1"/>
  <c r="AC84" i="2" s="1"/>
  <c r="S84" i="2" a="1"/>
  <c r="S84" i="2" s="1"/>
  <c r="AD84" i="2" a="1"/>
  <c r="AD84" i="2" s="1"/>
  <c r="T84" i="2" a="1"/>
  <c r="T84" i="2" s="1"/>
  <c r="AJ84" i="2" a="1"/>
  <c r="AJ84" i="2" s="1"/>
  <c r="AE84" i="2" a="1"/>
  <c r="AE84" i="2" s="1"/>
  <c r="U84" i="2" a="1"/>
  <c r="U84" i="2" s="1"/>
  <c r="AF84" i="2" a="1"/>
  <c r="AF84" i="2" s="1"/>
  <c r="V84" i="2" a="1"/>
  <c r="V84" i="2" s="1"/>
  <c r="AM84" i="2" a="1"/>
  <c r="AM84" i="2" s="1"/>
  <c r="W84" i="2" a="1"/>
  <c r="W84" i="2" s="1"/>
  <c r="AG84" i="2" a="1"/>
  <c r="AG84" i="2" s="1"/>
  <c r="X84" i="2" a="1"/>
  <c r="X84" i="2" s="1"/>
  <c r="AN84" i="2" a="1"/>
  <c r="AN84" i="2" s="1"/>
  <c r="G85" i="2" l="1" a="1"/>
  <c r="G85" i="2" s="1"/>
  <c r="H85" i="2" a="1"/>
  <c r="H85" i="2" s="1"/>
  <c r="I85" i="2" a="1"/>
  <c r="I85" i="2" s="1"/>
  <c r="J85" i="2" a="1"/>
  <c r="J85" i="2" s="1"/>
  <c r="K85" i="2" a="1"/>
  <c r="K85" i="2" s="1"/>
  <c r="L85" i="2" a="1"/>
  <c r="L85" i="2" s="1"/>
  <c r="M85" i="2" a="1"/>
  <c r="M85" i="2" s="1"/>
  <c r="N85" i="2" a="1"/>
  <c r="N85" i="2" s="1"/>
  <c r="O85" i="2" a="1"/>
  <c r="O85" i="2" s="1"/>
  <c r="P85" i="2" a="1"/>
  <c r="P85" i="2" s="1"/>
  <c r="Q85" i="2" a="1"/>
  <c r="Q85" i="2" s="1"/>
  <c r="AA85" i="2" a="1"/>
  <c r="AA85" i="2" s="1"/>
  <c r="R85" i="2" a="1"/>
  <c r="R85" i="2" s="1"/>
  <c r="AB85" i="2" a="1"/>
  <c r="AB85" i="2" s="1"/>
  <c r="AC85" i="2" a="1"/>
  <c r="AC85" i="2" s="1"/>
  <c r="S85" i="2" a="1"/>
  <c r="S85" i="2" s="1"/>
  <c r="T85" i="2" a="1"/>
  <c r="T85" i="2" s="1"/>
  <c r="AJ85" i="2" a="1"/>
  <c r="AJ85" i="2" s="1"/>
  <c r="AD85" i="2" a="1"/>
  <c r="AD85" i="2" s="1"/>
  <c r="AE85" i="2" a="1"/>
  <c r="AE85" i="2" s="1"/>
  <c r="U85" i="2" a="1"/>
  <c r="U85" i="2" s="1"/>
  <c r="V85" i="2" a="1"/>
  <c r="V85" i="2" s="1"/>
  <c r="AF85" i="2" a="1"/>
  <c r="AF85" i="2" s="1"/>
  <c r="W85" i="2" a="1"/>
  <c r="W85" i="2" s="1"/>
  <c r="AM85" i="2" a="1"/>
  <c r="AM85" i="2" s="1"/>
  <c r="AG85" i="2" a="1"/>
  <c r="AG85" i="2" s="1"/>
  <c r="AN85" i="2" a="1"/>
  <c r="AN85" i="2" s="1"/>
  <c r="X85" i="2" a="1"/>
  <c r="X85" i="2" s="1"/>
  <c r="G86" i="2" l="1" a="1"/>
  <c r="G86" i="2" s="1"/>
  <c r="H86" i="2" a="1"/>
  <c r="H86" i="2" s="1"/>
  <c r="I86" i="2" a="1"/>
  <c r="I86" i="2" s="1"/>
  <c r="J86" i="2" a="1"/>
  <c r="J86" i="2" s="1"/>
  <c r="K86" i="2" a="1"/>
  <c r="K86" i="2" s="1"/>
  <c r="L86" i="2" a="1"/>
  <c r="L86" i="2" s="1"/>
  <c r="M86" i="2" a="1"/>
  <c r="M86" i="2" s="1"/>
  <c r="N86" i="2" a="1"/>
  <c r="N86" i="2" s="1"/>
  <c r="O86" i="2" a="1"/>
  <c r="O86" i="2" s="1"/>
  <c r="P86" i="2" a="1"/>
  <c r="P86" i="2" s="1"/>
  <c r="Q86" i="2" a="1"/>
  <c r="Q86" i="2" s="1"/>
  <c r="AA86" i="2" a="1"/>
  <c r="AA86" i="2" s="1"/>
  <c r="R86" i="2" a="1"/>
  <c r="R86" i="2" s="1"/>
  <c r="AB86" i="2" a="1"/>
  <c r="AB86" i="2" s="1"/>
  <c r="S86" i="2" a="1"/>
  <c r="S86" i="2" s="1"/>
  <c r="AC86" i="2" a="1"/>
  <c r="AC86" i="2" s="1"/>
  <c r="AD86" i="2" a="1"/>
  <c r="AD86" i="2" s="1"/>
  <c r="T86" i="2" a="1"/>
  <c r="T86" i="2" s="1"/>
  <c r="AJ86" i="2" a="1"/>
  <c r="AJ86" i="2" s="1"/>
  <c r="U86" i="2" a="1"/>
  <c r="U86" i="2" s="1"/>
  <c r="AE86" i="2" a="1"/>
  <c r="AE86" i="2" s="1"/>
  <c r="AF86" i="2" a="1"/>
  <c r="AF86" i="2" s="1"/>
  <c r="V86" i="2" a="1"/>
  <c r="V86" i="2" s="1"/>
  <c r="AG86" i="2" a="1"/>
  <c r="AG86" i="2" s="1"/>
  <c r="W86" i="2" a="1"/>
  <c r="W86" i="2" s="1"/>
  <c r="AM86" i="2" a="1"/>
  <c r="AM86" i="2" s="1"/>
  <c r="AN86" i="2" a="1"/>
  <c r="AN86" i="2" s="1"/>
  <c r="X86" i="2" a="1"/>
  <c r="X86" i="2" s="1"/>
  <c r="G87" i="2" l="1" a="1"/>
  <c r="G87" i="2" s="1"/>
  <c r="H87" i="2" a="1"/>
  <c r="H87" i="2" s="1"/>
  <c r="I87" i="2" a="1"/>
  <c r="I87" i="2" s="1"/>
  <c r="J87" i="2" a="1"/>
  <c r="J87" i="2" s="1"/>
  <c r="K87" i="2" a="1"/>
  <c r="K87" i="2" s="1"/>
  <c r="L87" i="2" a="1"/>
  <c r="L87" i="2" s="1"/>
  <c r="M87" i="2" a="1"/>
  <c r="M87" i="2" s="1"/>
  <c r="N87" i="2" a="1"/>
  <c r="N87" i="2" s="1"/>
  <c r="O87" i="2" a="1"/>
  <c r="O87" i="2" s="1"/>
  <c r="P87" i="2" a="1"/>
  <c r="P87" i="2" s="1"/>
  <c r="AA87" i="2" a="1"/>
  <c r="AA87" i="2" s="1"/>
  <c r="Q87" i="2" a="1"/>
  <c r="Q87" i="2" s="1"/>
  <c r="R87" i="2" a="1"/>
  <c r="R87" i="2" s="1"/>
  <c r="AB87" i="2" a="1"/>
  <c r="AB87" i="2" s="1"/>
  <c r="S87" i="2" a="1"/>
  <c r="S87" i="2" s="1"/>
  <c r="AC87" i="2" a="1"/>
  <c r="AC87" i="2" s="1"/>
  <c r="AJ87" i="2" a="1"/>
  <c r="AJ87" i="2" s="1"/>
  <c r="AD87" i="2" a="1"/>
  <c r="AD87" i="2" s="1"/>
  <c r="T87" i="2" a="1"/>
  <c r="T87" i="2" s="1"/>
  <c r="U87" i="2" a="1"/>
  <c r="U87" i="2" s="1"/>
  <c r="AE87" i="2" a="1"/>
  <c r="AE87" i="2" s="1"/>
  <c r="AF87" i="2" a="1"/>
  <c r="AF87" i="2" s="1"/>
  <c r="V87" i="2" a="1"/>
  <c r="V87" i="2" s="1"/>
  <c r="W87" i="2" a="1"/>
  <c r="W87" i="2" s="1"/>
  <c r="AM87" i="2" a="1"/>
  <c r="AM87" i="2" s="1"/>
  <c r="AG87" i="2" a="1"/>
  <c r="AG87" i="2" s="1"/>
  <c r="X87" i="2" a="1"/>
  <c r="X87" i="2" s="1"/>
  <c r="AN87" i="2" a="1"/>
  <c r="AN87" i="2" s="1"/>
  <c r="G88" i="2" l="1" a="1"/>
  <c r="G88" i="2" s="1"/>
  <c r="H88" i="2" a="1"/>
  <c r="H88" i="2" s="1"/>
  <c r="I88" i="2" a="1"/>
  <c r="I88" i="2" s="1"/>
  <c r="J88" i="2" a="1"/>
  <c r="J88" i="2" s="1"/>
  <c r="K88" i="2" a="1"/>
  <c r="K88" i="2" s="1"/>
  <c r="L88" i="2" a="1"/>
  <c r="L88" i="2" s="1"/>
  <c r="M88" i="2" a="1"/>
  <c r="M88" i="2" s="1"/>
  <c r="N88" i="2" a="1"/>
  <c r="N88" i="2" s="1"/>
  <c r="O88" i="2" a="1"/>
  <c r="O88" i="2" s="1"/>
  <c r="P88" i="2" a="1"/>
  <c r="P88" i="2" s="1"/>
  <c r="Q88" i="2" a="1"/>
  <c r="Q88" i="2" s="1"/>
  <c r="AA88" i="2" a="1"/>
  <c r="AA88" i="2" s="1"/>
  <c r="AB88" i="2" a="1"/>
  <c r="AB88" i="2" s="1"/>
  <c r="R88" i="2" a="1"/>
  <c r="R88" i="2" s="1"/>
  <c r="S88" i="2" a="1"/>
  <c r="S88" i="2" s="1"/>
  <c r="AC88" i="2" a="1"/>
  <c r="AC88" i="2" s="1"/>
  <c r="AJ88" i="2" a="1"/>
  <c r="AJ88" i="2" s="1"/>
  <c r="AD88" i="2" a="1"/>
  <c r="AD88" i="2" s="1"/>
  <c r="T88" i="2" a="1"/>
  <c r="T88" i="2" s="1"/>
  <c r="AE88" i="2" a="1"/>
  <c r="AE88" i="2" s="1"/>
  <c r="U88" i="2" a="1"/>
  <c r="U88" i="2" s="1"/>
  <c r="V88" i="2" a="1"/>
  <c r="V88" i="2" s="1"/>
  <c r="AF88" i="2" a="1"/>
  <c r="AF88" i="2" s="1"/>
  <c r="W88" i="2" a="1"/>
  <c r="W88" i="2" s="1"/>
  <c r="AG88" i="2" a="1"/>
  <c r="AG88" i="2" s="1"/>
  <c r="AM88" i="2" a="1"/>
  <c r="AM88" i="2" s="1"/>
  <c r="AN88" i="2" a="1"/>
  <c r="AN88" i="2" s="1"/>
  <c r="X88" i="2" a="1"/>
  <c r="X88" i="2" s="1"/>
  <c r="G89" i="2" l="1" a="1"/>
  <c r="G89" i="2" s="1"/>
  <c r="H89" i="2" a="1"/>
  <c r="H89" i="2" s="1"/>
  <c r="I89" i="2" a="1"/>
  <c r="I89" i="2" s="1"/>
  <c r="J89" i="2" a="1"/>
  <c r="J89" i="2" s="1"/>
  <c r="K89" i="2" a="1"/>
  <c r="K89" i="2" s="1"/>
  <c r="L89" i="2" a="1"/>
  <c r="L89" i="2" s="1"/>
  <c r="M89" i="2" a="1"/>
  <c r="M89" i="2" s="1"/>
  <c r="N89" i="2" a="1"/>
  <c r="N89" i="2" s="1"/>
  <c r="O89" i="2" a="1"/>
  <c r="O89" i="2" s="1"/>
  <c r="P89" i="2" a="1"/>
  <c r="P89" i="2" s="1"/>
  <c r="Q89" i="2" a="1"/>
  <c r="Q89" i="2" s="1"/>
  <c r="AA89" i="2" a="1"/>
  <c r="AA89" i="2" s="1"/>
  <c r="R89" i="2" a="1"/>
  <c r="R89" i="2" s="1"/>
  <c r="AB89" i="2" a="1"/>
  <c r="AB89" i="2" s="1"/>
  <c r="S89" i="2" a="1"/>
  <c r="S89" i="2" s="1"/>
  <c r="AC89" i="2" a="1"/>
  <c r="AC89" i="2" s="1"/>
  <c r="AJ89" i="2" a="1"/>
  <c r="AJ89" i="2" s="1"/>
  <c r="T89" i="2" a="1"/>
  <c r="T89" i="2" s="1"/>
  <c r="AD89" i="2" a="1"/>
  <c r="AD89" i="2" s="1"/>
  <c r="U89" i="2" a="1"/>
  <c r="U89" i="2" s="1"/>
  <c r="AE89" i="2" a="1"/>
  <c r="AE89" i="2" s="1"/>
  <c r="V89" i="2" a="1"/>
  <c r="V89" i="2" s="1"/>
  <c r="AF89" i="2" a="1"/>
  <c r="AF89" i="2" s="1"/>
  <c r="W89" i="2" a="1"/>
  <c r="W89" i="2" s="1"/>
  <c r="AM89" i="2" a="1"/>
  <c r="AM89" i="2" s="1"/>
  <c r="AG89" i="2" a="1"/>
  <c r="AG89" i="2" s="1"/>
  <c r="AN89" i="2" a="1"/>
  <c r="AN89" i="2" s="1"/>
  <c r="X89" i="2" a="1"/>
  <c r="X89" i="2" s="1"/>
  <c r="G90" i="2" l="1" a="1"/>
  <c r="G90" i="2" s="1"/>
  <c r="H90" i="2" a="1"/>
  <c r="H90" i="2" s="1"/>
  <c r="I90" i="2" a="1"/>
  <c r="I90" i="2" s="1"/>
  <c r="J90" i="2" a="1"/>
  <c r="J90" i="2" s="1"/>
  <c r="K90" i="2" a="1"/>
  <c r="K90" i="2" s="1"/>
  <c r="L90" i="2" a="1"/>
  <c r="L90" i="2" s="1"/>
  <c r="M90" i="2" a="1"/>
  <c r="M90" i="2" s="1"/>
  <c r="N90" i="2" a="1"/>
  <c r="N90" i="2" s="1"/>
  <c r="O90" i="2" a="1"/>
  <c r="O90" i="2" s="1"/>
  <c r="P90" i="2" a="1"/>
  <c r="P90" i="2" s="1"/>
  <c r="Q90" i="2" a="1"/>
  <c r="Q90" i="2" s="1"/>
  <c r="AA90" i="2" a="1"/>
  <c r="AA90" i="2" s="1"/>
  <c r="AB90" i="2" a="1"/>
  <c r="AB90" i="2" s="1"/>
  <c r="R90" i="2" a="1"/>
  <c r="R90" i="2" s="1"/>
  <c r="S90" i="2" a="1"/>
  <c r="S90" i="2" s="1"/>
  <c r="AC90" i="2" a="1"/>
  <c r="AC90" i="2" s="1"/>
  <c r="AD90" i="2" a="1"/>
  <c r="AD90" i="2" s="1"/>
  <c r="T90" i="2" a="1"/>
  <c r="T90" i="2" s="1"/>
  <c r="AJ90" i="2" a="1"/>
  <c r="AJ90" i="2" s="1"/>
  <c r="U90" i="2" a="1"/>
  <c r="U90" i="2" s="1"/>
  <c r="AE90" i="2" a="1"/>
  <c r="AE90" i="2" s="1"/>
  <c r="AF90" i="2" a="1"/>
  <c r="AF90" i="2" s="1"/>
  <c r="V90" i="2" a="1"/>
  <c r="V90" i="2" s="1"/>
  <c r="W90" i="2" a="1"/>
  <c r="W90" i="2" s="1"/>
  <c r="AM90" i="2" a="1"/>
  <c r="AM90" i="2" s="1"/>
  <c r="AG90" i="2" a="1"/>
  <c r="AG90" i="2" s="1"/>
  <c r="X90" i="2" a="1"/>
  <c r="X90" i="2" s="1"/>
  <c r="AN90" i="2" a="1"/>
  <c r="AN90" i="2" s="1"/>
  <c r="G91" i="2" l="1" a="1"/>
  <c r="G91" i="2" s="1"/>
  <c r="H91" i="2" a="1"/>
  <c r="H91" i="2" s="1"/>
  <c r="I91" i="2" a="1"/>
  <c r="I91" i="2" s="1"/>
  <c r="J91" i="2" a="1"/>
  <c r="J91" i="2" s="1"/>
  <c r="K91" i="2" a="1"/>
  <c r="K91" i="2" s="1"/>
  <c r="L91" i="2" a="1"/>
  <c r="L91" i="2" s="1"/>
  <c r="M91" i="2" a="1"/>
  <c r="M91" i="2" s="1"/>
  <c r="N91" i="2" a="1"/>
  <c r="N91" i="2" s="1"/>
  <c r="O91" i="2" a="1"/>
  <c r="O91" i="2" s="1"/>
  <c r="P91" i="2" a="1"/>
  <c r="P91" i="2" s="1"/>
  <c r="Q91" i="2" a="1"/>
  <c r="Q91" i="2" s="1"/>
  <c r="AA91" i="2" a="1"/>
  <c r="AA91" i="2" s="1"/>
  <c r="AB91" i="2" a="1"/>
  <c r="AB91" i="2" s="1"/>
  <c r="R91" i="2" a="1"/>
  <c r="R91" i="2" s="1"/>
  <c r="AC91" i="2" a="1"/>
  <c r="AC91" i="2" s="1"/>
  <c r="S91" i="2" a="1"/>
  <c r="S91" i="2" s="1"/>
  <c r="T91" i="2" a="1"/>
  <c r="T91" i="2" s="1"/>
  <c r="AJ91" i="2" a="1"/>
  <c r="AJ91" i="2" s="1"/>
  <c r="AD91" i="2" a="1"/>
  <c r="AD91" i="2" s="1"/>
  <c r="U91" i="2" a="1"/>
  <c r="U91" i="2" s="1"/>
  <c r="AE91" i="2" a="1"/>
  <c r="AE91" i="2" s="1"/>
  <c r="V91" i="2" a="1"/>
  <c r="V91" i="2" s="1"/>
  <c r="AF91" i="2" a="1"/>
  <c r="AF91" i="2" s="1"/>
  <c r="AG91" i="2" a="1"/>
  <c r="AG91" i="2" s="1"/>
  <c r="AM91" i="2" a="1"/>
  <c r="AM91" i="2" s="1"/>
  <c r="W91" i="2" a="1"/>
  <c r="W91" i="2" s="1"/>
  <c r="X91" i="2" a="1"/>
  <c r="X91" i="2" s="1"/>
  <c r="AN91" i="2" a="1"/>
  <c r="AN91" i="2" s="1"/>
  <c r="G92" i="2" l="1" a="1"/>
  <c r="G92" i="2" s="1"/>
  <c r="H92" i="2" a="1"/>
  <c r="H92" i="2" s="1"/>
  <c r="I92" i="2" a="1"/>
  <c r="I92" i="2" s="1"/>
  <c r="J92" i="2" a="1"/>
  <c r="J92" i="2" s="1"/>
  <c r="K92" i="2" a="1"/>
  <c r="K92" i="2" s="1"/>
  <c r="L92" i="2" a="1"/>
  <c r="L92" i="2" s="1"/>
  <c r="M92" i="2" a="1"/>
  <c r="M92" i="2" s="1"/>
  <c r="N92" i="2" a="1"/>
  <c r="N92" i="2" s="1"/>
  <c r="O92" i="2" a="1"/>
  <c r="O92" i="2" s="1"/>
  <c r="P92" i="2" a="1"/>
  <c r="P92" i="2" s="1"/>
  <c r="Q92" i="2" a="1"/>
  <c r="Q92" i="2" s="1"/>
  <c r="AA92" i="2" a="1"/>
  <c r="AA92" i="2" s="1"/>
  <c r="R92" i="2" a="1"/>
  <c r="R92" i="2" s="1"/>
  <c r="AB92" i="2" a="1"/>
  <c r="AB92" i="2" s="1"/>
  <c r="S92" i="2" a="1"/>
  <c r="S92" i="2" s="1"/>
  <c r="AC92" i="2" a="1"/>
  <c r="AC92" i="2" s="1"/>
  <c r="AD92" i="2" a="1"/>
  <c r="AD92" i="2" s="1"/>
  <c r="T92" i="2" a="1"/>
  <c r="T92" i="2" s="1"/>
  <c r="AJ92" i="2" a="1"/>
  <c r="AJ92" i="2" s="1"/>
  <c r="AE92" i="2" a="1"/>
  <c r="AE92" i="2" s="1"/>
  <c r="U92" i="2" a="1"/>
  <c r="U92" i="2" s="1"/>
  <c r="AF92" i="2" a="1"/>
  <c r="AF92" i="2" s="1"/>
  <c r="V92" i="2" a="1"/>
  <c r="V92" i="2" s="1"/>
  <c r="AG92" i="2" a="1"/>
  <c r="AG92" i="2" s="1"/>
  <c r="W92" i="2" a="1"/>
  <c r="W92" i="2" s="1"/>
  <c r="AM92" i="2" a="1"/>
  <c r="AM92" i="2" s="1"/>
  <c r="X92" i="2" a="1"/>
  <c r="X92" i="2" s="1"/>
  <c r="AN92" i="2" a="1"/>
  <c r="AN92" i="2" s="1"/>
  <c r="G93" i="2" l="1" a="1"/>
  <c r="G93" i="2" s="1"/>
  <c r="H93" i="2" a="1"/>
  <c r="H93" i="2" s="1"/>
  <c r="I93" i="2" a="1"/>
  <c r="I93" i="2" s="1"/>
  <c r="J93" i="2" a="1"/>
  <c r="J93" i="2" s="1"/>
  <c r="K93" i="2" a="1"/>
  <c r="K93" i="2" s="1"/>
  <c r="L93" i="2" a="1"/>
  <c r="L93" i="2" s="1"/>
  <c r="M93" i="2" a="1"/>
  <c r="M93" i="2" s="1"/>
  <c r="N93" i="2" a="1"/>
  <c r="N93" i="2" s="1"/>
  <c r="O93" i="2" a="1"/>
  <c r="O93" i="2" s="1"/>
  <c r="P93" i="2" a="1"/>
  <c r="P93" i="2" s="1"/>
  <c r="Q93" i="2" a="1"/>
  <c r="Q93" i="2" s="1"/>
  <c r="AA93" i="2" a="1"/>
  <c r="AA93" i="2" s="1"/>
  <c r="AB93" i="2" a="1"/>
  <c r="AB93" i="2" s="1"/>
  <c r="R93" i="2" a="1"/>
  <c r="R93" i="2" s="1"/>
  <c r="AC93" i="2" a="1"/>
  <c r="AC93" i="2" s="1"/>
  <c r="S93" i="2" a="1"/>
  <c r="S93" i="2" s="1"/>
  <c r="T93" i="2" a="1"/>
  <c r="T93" i="2" s="1"/>
  <c r="AJ93" i="2" a="1"/>
  <c r="AJ93" i="2" s="1"/>
  <c r="AD93" i="2" a="1"/>
  <c r="AD93" i="2" s="1"/>
  <c r="U93" i="2" a="1"/>
  <c r="U93" i="2" s="1"/>
  <c r="AE93" i="2" a="1"/>
  <c r="AE93" i="2" s="1"/>
  <c r="V93" i="2" a="1"/>
  <c r="V93" i="2" s="1"/>
  <c r="AF93" i="2" a="1"/>
  <c r="AF93" i="2" s="1"/>
  <c r="W93" i="2" a="1"/>
  <c r="W93" i="2" s="1"/>
  <c r="AM93" i="2" a="1"/>
  <c r="AM93" i="2" s="1"/>
  <c r="AG93" i="2" a="1"/>
  <c r="AG93" i="2" s="1"/>
  <c r="AN93" i="2" a="1"/>
  <c r="AN93" i="2" s="1"/>
  <c r="X93" i="2" a="1"/>
  <c r="X93" i="2" s="1"/>
  <c r="G94" i="2" l="1" a="1"/>
  <c r="G94" i="2" s="1"/>
  <c r="H94" i="2" a="1"/>
  <c r="H94" i="2" s="1"/>
  <c r="I94" i="2" a="1"/>
  <c r="I94" i="2" s="1"/>
  <c r="J94" i="2" a="1"/>
  <c r="J94" i="2" s="1"/>
  <c r="K94" i="2" a="1"/>
  <c r="K94" i="2" s="1"/>
  <c r="L94" i="2" a="1"/>
  <c r="L94" i="2" s="1"/>
  <c r="L137" i="2" s="1"/>
  <c r="M94" i="2" a="1"/>
  <c r="M94" i="2" s="1"/>
  <c r="N94" i="2" a="1"/>
  <c r="N94" i="2" s="1"/>
  <c r="O94" i="2" a="1"/>
  <c r="O94" i="2" s="1"/>
  <c r="P94" i="2" a="1"/>
  <c r="P94" i="2" s="1"/>
  <c r="Q94" i="2" a="1"/>
  <c r="Q94" i="2" s="1"/>
  <c r="AA94" i="2" a="1"/>
  <c r="AA94" i="2" s="1"/>
  <c r="R94" i="2" a="1"/>
  <c r="R94" i="2" s="1"/>
  <c r="AB94" i="2" a="1"/>
  <c r="AB94" i="2" s="1"/>
  <c r="S94" i="2" a="1"/>
  <c r="S94" i="2" s="1"/>
  <c r="AC94" i="2" a="1"/>
  <c r="AC94" i="2" s="1"/>
  <c r="T94" i="2" a="1"/>
  <c r="T94" i="2" s="1"/>
  <c r="AD94" i="2" a="1"/>
  <c r="AD94" i="2" s="1"/>
  <c r="AJ94" i="2" a="1"/>
  <c r="AJ94" i="2" s="1"/>
  <c r="AE94" i="2" a="1"/>
  <c r="AE94" i="2" s="1"/>
  <c r="U94" i="2" a="1"/>
  <c r="U94" i="2" s="1"/>
  <c r="AF94" i="2" a="1"/>
  <c r="AF94" i="2" s="1"/>
  <c r="V94" i="2" a="1"/>
  <c r="V94" i="2" s="1"/>
  <c r="AG94" i="2" a="1"/>
  <c r="AG94" i="2" s="1"/>
  <c r="AM94" i="2" a="1"/>
  <c r="AM94" i="2" s="1"/>
  <c r="W94" i="2" a="1"/>
  <c r="W94" i="2" s="1"/>
  <c r="X94" i="2" a="1"/>
  <c r="X94" i="2" s="1"/>
  <c r="AN94" i="2" a="1"/>
  <c r="AN94" i="2" s="1"/>
  <c r="L142" i="2" l="1"/>
  <c r="G95" i="2" a="1"/>
  <c r="G95" i="2" s="1"/>
  <c r="H95" i="2" a="1"/>
  <c r="H95" i="2" s="1"/>
  <c r="I95" i="2" a="1"/>
  <c r="I95" i="2" s="1"/>
  <c r="J95" i="2" a="1"/>
  <c r="J95" i="2" s="1"/>
  <c r="K95" i="2" a="1"/>
  <c r="K95" i="2" s="1"/>
  <c r="L95" i="2" a="1"/>
  <c r="L95" i="2" s="1"/>
  <c r="M95" i="2" a="1"/>
  <c r="M95" i="2" s="1"/>
  <c r="N95" i="2" a="1"/>
  <c r="N95" i="2" s="1"/>
  <c r="O95" i="2" a="1"/>
  <c r="O95" i="2" s="1"/>
  <c r="P95" i="2" a="1"/>
  <c r="P95" i="2" s="1"/>
  <c r="Q95" i="2" a="1"/>
  <c r="Q95" i="2" s="1"/>
  <c r="AA95" i="2" a="1"/>
  <c r="AA95" i="2" s="1"/>
  <c r="R95" i="2" a="1"/>
  <c r="R95" i="2" s="1"/>
  <c r="AB95" i="2" a="1"/>
  <c r="AB95" i="2" s="1"/>
  <c r="S95" i="2" a="1"/>
  <c r="S95" i="2" s="1"/>
  <c r="AC95" i="2" a="1"/>
  <c r="AC95" i="2" s="1"/>
  <c r="AD95" i="2" a="1"/>
  <c r="AD95" i="2" s="1"/>
  <c r="T95" i="2" a="1"/>
  <c r="T95" i="2" s="1"/>
  <c r="AJ95" i="2" a="1"/>
  <c r="AJ95" i="2" s="1"/>
  <c r="AE95" i="2" a="1"/>
  <c r="AE95" i="2" s="1"/>
  <c r="U95" i="2" a="1"/>
  <c r="U95" i="2" s="1"/>
  <c r="AF95" i="2" a="1"/>
  <c r="AF95" i="2" s="1"/>
  <c r="V95" i="2" a="1"/>
  <c r="V95" i="2" s="1"/>
  <c r="AM95" i="2" a="1"/>
  <c r="AM95" i="2" s="1"/>
  <c r="W95" i="2" a="1"/>
  <c r="W95" i="2" s="1"/>
  <c r="AG95" i="2" a="1"/>
  <c r="AG95" i="2" s="1"/>
  <c r="X95" i="2" a="1"/>
  <c r="X95" i="2" s="1"/>
  <c r="AN95" i="2" a="1"/>
  <c r="AN95" i="2" s="1"/>
  <c r="AN124" i="2" l="1"/>
  <c r="AN105" i="2"/>
  <c r="AN107" i="2"/>
  <c r="AN113" i="2"/>
  <c r="AN119" i="2"/>
  <c r="AN116" i="2"/>
  <c r="AN110" i="2"/>
  <c r="AN106" i="2"/>
  <c r="AN101" i="2"/>
  <c r="AN123" i="2"/>
  <c r="AN108" i="2"/>
  <c r="AN109" i="2"/>
  <c r="AN102" i="2"/>
  <c r="AN114" i="2"/>
  <c r="AN120" i="2"/>
  <c r="AN112" i="2"/>
  <c r="AN104" i="2"/>
  <c r="AN125" i="2"/>
  <c r="AN117" i="2"/>
  <c r="AN118" i="2"/>
  <c r="AN111" i="2"/>
  <c r="AN103" i="2"/>
  <c r="AN115" i="2"/>
  <c r="AN121" i="2"/>
  <c r="AN122" i="2"/>
  <c r="AN100" i="2"/>
  <c r="AN126" i="2"/>
  <c r="AN131" i="2"/>
  <c r="AN128" i="2"/>
  <c r="AN127" i="2"/>
  <c r="AN129" i="2"/>
  <c r="AN130" i="2"/>
  <c r="X131" i="2"/>
  <c r="AG120" i="2"/>
  <c r="AG106" i="2"/>
  <c r="AG103" i="2"/>
  <c r="AG124" i="2"/>
  <c r="AG116" i="2"/>
  <c r="AG110" i="2"/>
  <c r="AG122" i="2"/>
  <c r="AG119" i="2"/>
  <c r="AG114" i="2"/>
  <c r="AG111" i="2"/>
  <c r="AG131" i="2"/>
  <c r="AG101" i="2"/>
  <c r="AG121" i="2"/>
  <c r="AG104" i="2"/>
  <c r="AG105" i="2"/>
  <c r="AG109" i="2"/>
  <c r="AG102" i="2"/>
  <c r="AG123" i="2"/>
  <c r="AG112" i="2"/>
  <c r="AG108" i="2"/>
  <c r="AG118" i="2"/>
  <c r="AG115" i="2"/>
  <c r="AG107" i="2"/>
  <c r="AG113" i="2"/>
  <c r="AG117" i="2"/>
  <c r="AG125" i="2"/>
  <c r="AG100" i="2"/>
  <c r="AG126" i="2"/>
  <c r="AG127" i="2"/>
  <c r="AG129" i="2"/>
  <c r="AG128" i="2"/>
  <c r="AG130" i="2"/>
  <c r="W131" i="2"/>
  <c r="AM124" i="2"/>
  <c r="AM123" i="2"/>
  <c r="AM122" i="2"/>
  <c r="AM104" i="2"/>
  <c r="AM111" i="2"/>
  <c r="AM102" i="2"/>
  <c r="AM117" i="2"/>
  <c r="AM114" i="2"/>
  <c r="AM118" i="2"/>
  <c r="AM106" i="2"/>
  <c r="AM100" i="2"/>
  <c r="AM121" i="2"/>
  <c r="AM116" i="2"/>
  <c r="AM109" i="2"/>
  <c r="AM115" i="2"/>
  <c r="AM107" i="2"/>
  <c r="AM108" i="2"/>
  <c r="AM112" i="2"/>
  <c r="AM113" i="2"/>
  <c r="AM103" i="2"/>
  <c r="AM120" i="2"/>
  <c r="AM105" i="2"/>
  <c r="AM110" i="2"/>
  <c r="AM101" i="2"/>
  <c r="AM126" i="2"/>
  <c r="AM119" i="2"/>
  <c r="AM127" i="2"/>
  <c r="AM125" i="2"/>
  <c r="AM131" i="2"/>
  <c r="AM128" i="2"/>
  <c r="AM129" i="2"/>
  <c r="AM130" i="2"/>
  <c r="V131" i="2"/>
  <c r="AF110" i="2"/>
  <c r="AF101" i="2"/>
  <c r="AF123" i="2"/>
  <c r="AF117" i="2"/>
  <c r="AF116" i="2"/>
  <c r="AF121" i="2"/>
  <c r="AF120" i="2"/>
  <c r="AF105" i="2"/>
  <c r="AF122" i="2"/>
  <c r="AF118" i="2"/>
  <c r="AF107" i="2"/>
  <c r="AF106" i="2"/>
  <c r="AF115" i="2"/>
  <c r="AF119" i="2"/>
  <c r="AF109" i="2"/>
  <c r="AF114" i="2"/>
  <c r="AF104" i="2"/>
  <c r="AF112" i="2"/>
  <c r="AF111" i="2"/>
  <c r="AF113" i="2"/>
  <c r="AF103" i="2"/>
  <c r="AF102" i="2"/>
  <c r="AF108" i="2"/>
  <c r="AF131" i="2"/>
  <c r="AF100" i="2"/>
  <c r="AF124" i="2"/>
  <c r="AF125" i="2"/>
  <c r="AF127" i="2"/>
  <c r="AF126" i="2"/>
  <c r="AF128" i="2"/>
  <c r="AF130" i="2"/>
  <c r="AF129" i="2"/>
  <c r="U131" i="2"/>
  <c r="AE122" i="2"/>
  <c r="AE120" i="2"/>
  <c r="AE102" i="2"/>
  <c r="AE119" i="2"/>
  <c r="AE111" i="2"/>
  <c r="AE103" i="2"/>
  <c r="AE115" i="2"/>
  <c r="AE107" i="2"/>
  <c r="AE121" i="2"/>
  <c r="AE105" i="2"/>
  <c r="AE118" i="2"/>
  <c r="AE106" i="2"/>
  <c r="AE109" i="2"/>
  <c r="AE116" i="2"/>
  <c r="AE117" i="2"/>
  <c r="AE113" i="2"/>
  <c r="AE104" i="2"/>
  <c r="AE110" i="2"/>
  <c r="AE108" i="2"/>
  <c r="AE114" i="2"/>
  <c r="AE112" i="2"/>
  <c r="AE101" i="2"/>
  <c r="AE123" i="2"/>
  <c r="AE100" i="2"/>
  <c r="AE131" i="2"/>
  <c r="AE124" i="2"/>
  <c r="AE125" i="2"/>
  <c r="AE126" i="2"/>
  <c r="AE128" i="2"/>
  <c r="AE127" i="2"/>
  <c r="AE129" i="2"/>
  <c r="AE130" i="2"/>
  <c r="AJ118" i="2"/>
  <c r="AJ100" i="2"/>
  <c r="AJ113" i="2"/>
  <c r="AJ108" i="2"/>
  <c r="AJ101" i="2"/>
  <c r="AJ121" i="2"/>
  <c r="AJ102" i="2"/>
  <c r="AJ119" i="2"/>
  <c r="AJ109" i="2"/>
  <c r="AJ117" i="2"/>
  <c r="AJ104" i="2"/>
  <c r="AJ105" i="2"/>
  <c r="AJ112" i="2"/>
  <c r="AJ120" i="2"/>
  <c r="AJ106" i="2"/>
  <c r="AJ115" i="2"/>
  <c r="AJ103" i="2"/>
  <c r="AJ110" i="2"/>
  <c r="AJ111" i="2"/>
  <c r="AJ107" i="2"/>
  <c r="AJ116" i="2"/>
  <c r="AJ114" i="2"/>
  <c r="AJ131" i="2"/>
  <c r="AJ122" i="2"/>
  <c r="AJ123" i="2"/>
  <c r="AJ125" i="2"/>
  <c r="AJ124" i="2"/>
  <c r="AJ127" i="2"/>
  <c r="AJ126" i="2"/>
  <c r="AJ128" i="2"/>
  <c r="AJ129" i="2"/>
  <c r="AJ130" i="2"/>
  <c r="T131" i="2"/>
  <c r="AD110" i="2"/>
  <c r="AD108" i="2"/>
  <c r="AD105" i="2"/>
  <c r="AD106" i="2"/>
  <c r="AD103" i="2"/>
  <c r="AD112" i="2"/>
  <c r="AD107" i="2"/>
  <c r="AD121" i="2"/>
  <c r="AD113" i="2"/>
  <c r="AD119" i="2"/>
  <c r="AD115" i="2"/>
  <c r="AD111" i="2"/>
  <c r="AD120" i="2"/>
  <c r="AD109" i="2"/>
  <c r="AD104" i="2"/>
  <c r="AD116" i="2"/>
  <c r="AD114" i="2"/>
  <c r="AD101" i="2"/>
  <c r="AD118" i="2"/>
  <c r="AD117" i="2"/>
  <c r="AD102" i="2"/>
  <c r="AD131" i="2"/>
  <c r="AD122" i="2"/>
  <c r="AD100" i="2"/>
  <c r="AD123" i="2"/>
  <c r="AD124" i="2"/>
  <c r="AD125" i="2"/>
  <c r="AD126" i="2"/>
  <c r="AD127" i="2"/>
  <c r="AD128" i="2"/>
  <c r="AD129" i="2"/>
  <c r="AD130" i="2"/>
  <c r="AC103" i="2"/>
  <c r="AC102" i="2"/>
  <c r="AC113" i="2"/>
  <c r="AC120" i="2"/>
  <c r="AC117" i="2"/>
  <c r="AC109" i="2"/>
  <c r="AC115" i="2"/>
  <c r="AC112" i="2"/>
  <c r="AC106" i="2"/>
  <c r="AC104" i="2"/>
  <c r="AC101" i="2"/>
  <c r="AC116" i="2"/>
  <c r="AC105" i="2"/>
  <c r="AC108" i="2"/>
  <c r="AC118" i="2"/>
  <c r="AC110" i="2"/>
  <c r="AC122" i="2"/>
  <c r="AC114" i="2"/>
  <c r="AC119" i="2"/>
  <c r="AC107" i="2"/>
  <c r="AC111" i="2"/>
  <c r="AC100" i="2"/>
  <c r="AC131" i="2"/>
  <c r="AC121" i="2"/>
  <c r="AC124" i="2"/>
  <c r="AC123" i="2"/>
  <c r="AC125" i="2"/>
  <c r="AC126" i="2"/>
  <c r="AC127" i="2"/>
  <c r="AC129" i="2"/>
  <c r="AC128" i="2"/>
  <c r="AC130" i="2"/>
  <c r="S131" i="2"/>
  <c r="AB118" i="2"/>
  <c r="AB106" i="2"/>
  <c r="AB113" i="2"/>
  <c r="AB110" i="2"/>
  <c r="AB104" i="2"/>
  <c r="AB108" i="2"/>
  <c r="AB115" i="2"/>
  <c r="AB109" i="2"/>
  <c r="AB114" i="2"/>
  <c r="AB112" i="2"/>
  <c r="AB107" i="2"/>
  <c r="AB116" i="2"/>
  <c r="AB105" i="2"/>
  <c r="AB101" i="2"/>
  <c r="AB102" i="2"/>
  <c r="AB103" i="2"/>
  <c r="AB131" i="2"/>
  <c r="AB111" i="2"/>
  <c r="AB119" i="2"/>
  <c r="AB117" i="2"/>
  <c r="AB120" i="2"/>
  <c r="AB100" i="2"/>
  <c r="AB121" i="2"/>
  <c r="AB123" i="2"/>
  <c r="AB122" i="2"/>
  <c r="AB124" i="2"/>
  <c r="AB125" i="2"/>
  <c r="AB126" i="2"/>
  <c r="AB129" i="2"/>
  <c r="AB127" i="2"/>
  <c r="AB128" i="2"/>
  <c r="AB130" i="2"/>
  <c r="R131" i="2"/>
  <c r="AA107" i="2"/>
  <c r="AA103" i="2"/>
  <c r="AA116" i="2"/>
  <c r="AA118" i="2"/>
  <c r="AA115" i="2"/>
  <c r="AA111" i="2"/>
  <c r="AA114" i="2"/>
  <c r="AA104" i="2"/>
  <c r="AA100" i="2"/>
  <c r="AA108" i="2"/>
  <c r="AA102" i="2"/>
  <c r="AA105" i="2"/>
  <c r="AA109" i="2"/>
  <c r="AA110" i="2"/>
  <c r="AA106" i="2"/>
  <c r="AA113" i="2"/>
  <c r="AA117" i="2"/>
  <c r="AA101" i="2"/>
  <c r="AA112" i="2"/>
  <c r="AA131" i="2"/>
  <c r="AA119" i="2"/>
  <c r="AA121" i="2"/>
  <c r="AA120" i="2"/>
  <c r="AA122" i="2"/>
  <c r="AA124" i="2"/>
  <c r="AA125" i="2"/>
  <c r="AA123" i="2"/>
  <c r="AA126" i="2"/>
  <c r="AA127" i="2"/>
  <c r="AA129" i="2"/>
  <c r="AA128" i="2"/>
  <c r="AA130" i="2"/>
  <c r="Q131" i="2"/>
  <c r="P131" i="2"/>
  <c r="O131" i="2"/>
  <c r="N131" i="2"/>
  <c r="M131" i="2"/>
  <c r="AG137" i="2"/>
  <c r="AG142" i="2"/>
  <c r="AF142" i="2"/>
  <c r="AF137" i="2"/>
  <c r="T118" i="2"/>
  <c r="T116" i="2"/>
  <c r="T108" i="2"/>
  <c r="T107" i="2"/>
  <c r="T117" i="2"/>
  <c r="T104" i="2"/>
  <c r="T102" i="2"/>
  <c r="T113" i="2"/>
  <c r="T112" i="2"/>
  <c r="T120" i="2"/>
  <c r="T114" i="2"/>
  <c r="T109" i="2"/>
  <c r="T105" i="2"/>
  <c r="T100" i="2"/>
  <c r="T101" i="2"/>
  <c r="T121" i="2"/>
  <c r="T110" i="2"/>
  <c r="T106" i="2"/>
  <c r="T111" i="2"/>
  <c r="T115" i="2"/>
  <c r="T119" i="2"/>
  <c r="T103" i="2"/>
  <c r="T123" i="2"/>
  <c r="T124" i="2"/>
  <c r="T122" i="2"/>
  <c r="T125" i="2"/>
  <c r="T127" i="2"/>
  <c r="T126" i="2"/>
  <c r="T128" i="2"/>
  <c r="T129" i="2"/>
  <c r="T130" i="2"/>
  <c r="T142" i="2"/>
  <c r="T137" i="2"/>
  <c r="AB142" i="2"/>
  <c r="AB137" i="2"/>
  <c r="P117" i="2"/>
  <c r="P115" i="2"/>
  <c r="P105" i="2"/>
  <c r="P107" i="2"/>
  <c r="P108" i="2"/>
  <c r="P116" i="2"/>
  <c r="P101" i="2"/>
  <c r="P102" i="2"/>
  <c r="P106" i="2"/>
  <c r="P104" i="2"/>
  <c r="P103" i="2"/>
  <c r="P109" i="2"/>
  <c r="P110" i="2"/>
  <c r="P111" i="2"/>
  <c r="P112" i="2"/>
  <c r="P113" i="2"/>
  <c r="P114" i="2"/>
  <c r="P119" i="2"/>
  <c r="P118" i="2"/>
  <c r="P142" i="2"/>
  <c r="P137" i="2"/>
  <c r="P100" i="2"/>
  <c r="P120" i="2"/>
  <c r="P121" i="2"/>
  <c r="P122" i="2"/>
  <c r="P123" i="2"/>
  <c r="P124" i="2"/>
  <c r="P125" i="2"/>
  <c r="P126" i="2"/>
  <c r="P128" i="2"/>
  <c r="P127" i="2"/>
  <c r="P129" i="2"/>
  <c r="P130" i="2"/>
  <c r="L103" i="2"/>
  <c r="L112" i="2"/>
  <c r="L108" i="2"/>
  <c r="L101" i="2"/>
  <c r="L111" i="2"/>
  <c r="L109" i="2"/>
  <c r="L114" i="2"/>
  <c r="L107" i="2"/>
  <c r="L110" i="2"/>
  <c r="L106" i="2"/>
  <c r="L100" i="2"/>
  <c r="L105" i="2"/>
  <c r="L113" i="2"/>
  <c r="L102" i="2"/>
  <c r="L104" i="2"/>
  <c r="L115" i="2"/>
  <c r="L118" i="2"/>
  <c r="L116" i="2"/>
  <c r="L117" i="2"/>
  <c r="L119" i="2"/>
  <c r="L120" i="2"/>
  <c r="L123" i="2"/>
  <c r="L121" i="2"/>
  <c r="L122" i="2"/>
  <c r="L124" i="2"/>
  <c r="L125" i="2"/>
  <c r="L126" i="2"/>
  <c r="L128" i="2"/>
  <c r="L127" i="2"/>
  <c r="L129" i="2"/>
  <c r="L130" i="2"/>
  <c r="H103" i="2"/>
  <c r="H101" i="2"/>
  <c r="H108" i="2"/>
  <c r="H105" i="2"/>
  <c r="H110" i="2"/>
  <c r="H109" i="2"/>
  <c r="H102" i="2"/>
  <c r="H100" i="2"/>
  <c r="H107" i="2"/>
  <c r="H106" i="2"/>
  <c r="H104" i="2"/>
  <c r="H112" i="2"/>
  <c r="H111" i="2"/>
  <c r="H115" i="2"/>
  <c r="H113" i="2"/>
  <c r="H114" i="2"/>
  <c r="H117" i="2"/>
  <c r="H116" i="2"/>
  <c r="H118" i="2"/>
  <c r="H121" i="2"/>
  <c r="H119" i="2"/>
  <c r="H120" i="2"/>
  <c r="H122" i="2"/>
  <c r="H123" i="2"/>
  <c r="H125" i="2"/>
  <c r="H124" i="2"/>
  <c r="H126" i="2"/>
  <c r="H127" i="2"/>
  <c r="H129" i="2"/>
  <c r="H128" i="2"/>
  <c r="H130" i="2"/>
  <c r="H137" i="2"/>
  <c r="U102" i="2"/>
  <c r="U110" i="2"/>
  <c r="U112" i="2"/>
  <c r="U108" i="2"/>
  <c r="U104" i="2"/>
  <c r="U116" i="2"/>
  <c r="U106" i="2"/>
  <c r="U120" i="2"/>
  <c r="U117" i="2"/>
  <c r="U111" i="2"/>
  <c r="U101" i="2"/>
  <c r="U113" i="2"/>
  <c r="U122" i="2"/>
  <c r="U118" i="2"/>
  <c r="U107" i="2"/>
  <c r="U109" i="2"/>
  <c r="U114" i="2"/>
  <c r="U119" i="2"/>
  <c r="U121" i="2"/>
  <c r="U105" i="2"/>
  <c r="U103" i="2"/>
  <c r="U115" i="2"/>
  <c r="U100" i="2"/>
  <c r="U123" i="2"/>
  <c r="U125" i="2"/>
  <c r="U124" i="2"/>
  <c r="U126" i="2"/>
  <c r="U129" i="2"/>
  <c r="U127" i="2"/>
  <c r="U128" i="2"/>
  <c r="U130" i="2"/>
  <c r="U142" i="2"/>
  <c r="U137" i="2"/>
  <c r="AD142" i="2"/>
  <c r="AD137" i="2"/>
  <c r="R102" i="2"/>
  <c r="R101" i="2"/>
  <c r="R106" i="2"/>
  <c r="R107" i="2"/>
  <c r="R105" i="2"/>
  <c r="R112" i="2"/>
  <c r="R103" i="2"/>
  <c r="R117" i="2"/>
  <c r="R104" i="2"/>
  <c r="R116" i="2"/>
  <c r="R108" i="2"/>
  <c r="R118" i="2"/>
  <c r="R114" i="2"/>
  <c r="R110" i="2"/>
  <c r="R119" i="2"/>
  <c r="R113" i="2"/>
  <c r="R115" i="2"/>
  <c r="R111" i="2"/>
  <c r="R109" i="2"/>
  <c r="R120" i="2"/>
  <c r="R121" i="2"/>
  <c r="R100" i="2"/>
  <c r="R122" i="2"/>
  <c r="R123" i="2"/>
  <c r="R125" i="2"/>
  <c r="R124" i="2"/>
  <c r="R126" i="2"/>
  <c r="R128" i="2"/>
  <c r="R127" i="2"/>
  <c r="R129" i="2"/>
  <c r="R130" i="2"/>
  <c r="R142" i="2"/>
  <c r="R137" i="2"/>
  <c r="O100" i="2"/>
  <c r="O105" i="2"/>
  <c r="O103" i="2"/>
  <c r="O116" i="2"/>
  <c r="O107" i="2"/>
  <c r="O115" i="2"/>
  <c r="O111" i="2"/>
  <c r="O104" i="2"/>
  <c r="O102" i="2"/>
  <c r="O106" i="2"/>
  <c r="O110" i="2"/>
  <c r="O101" i="2"/>
  <c r="O114" i="2"/>
  <c r="O112" i="2"/>
  <c r="O109" i="2"/>
  <c r="O108" i="2"/>
  <c r="O113" i="2"/>
  <c r="O117" i="2"/>
  <c r="O142" i="2"/>
  <c r="O137" i="2"/>
  <c r="O119" i="2"/>
  <c r="O118" i="2"/>
  <c r="O121" i="2"/>
  <c r="O120" i="2"/>
  <c r="O122" i="2"/>
  <c r="O123" i="2"/>
  <c r="O125" i="2"/>
  <c r="O124" i="2"/>
  <c r="O126" i="2"/>
  <c r="O127" i="2"/>
  <c r="O128" i="2"/>
  <c r="O130" i="2"/>
  <c r="O129" i="2"/>
  <c r="K104" i="2"/>
  <c r="K108" i="2"/>
  <c r="K103" i="2"/>
  <c r="K107" i="2"/>
  <c r="K102" i="2"/>
  <c r="K110" i="2"/>
  <c r="K106" i="2"/>
  <c r="K112" i="2"/>
  <c r="K100" i="2"/>
  <c r="K105" i="2"/>
  <c r="K111" i="2"/>
  <c r="K137" i="2"/>
  <c r="K109" i="2"/>
  <c r="K101" i="2"/>
  <c r="K114" i="2"/>
  <c r="K113" i="2"/>
  <c r="K115" i="2"/>
  <c r="K116" i="2"/>
  <c r="K117" i="2"/>
  <c r="K120" i="2"/>
  <c r="K118" i="2"/>
  <c r="K119" i="2"/>
  <c r="K121" i="2"/>
  <c r="K122" i="2"/>
  <c r="K123" i="2"/>
  <c r="K124" i="2"/>
  <c r="K125" i="2"/>
  <c r="K127" i="2"/>
  <c r="K126" i="2"/>
  <c r="K130" i="2"/>
  <c r="K128" i="2"/>
  <c r="K129" i="2"/>
  <c r="G109" i="2"/>
  <c r="G104" i="2"/>
  <c r="G106" i="2"/>
  <c r="G107" i="2"/>
  <c r="G108" i="2"/>
  <c r="G110" i="2"/>
  <c r="G141" i="2"/>
  <c r="G102" i="2"/>
  <c r="G103" i="2"/>
  <c r="G105" i="2"/>
  <c r="G140" i="2"/>
  <c r="G142" i="2"/>
  <c r="G101" i="2"/>
  <c r="G137" i="2"/>
  <c r="G100" i="2"/>
  <c r="G112" i="2"/>
  <c r="G111" i="2"/>
  <c r="G113" i="2"/>
  <c r="G115" i="2"/>
  <c r="G114" i="2"/>
  <c r="G116" i="2"/>
  <c r="G117" i="2"/>
  <c r="G118" i="2"/>
  <c r="G119" i="2"/>
  <c r="G120" i="2"/>
  <c r="G121" i="2"/>
  <c r="G123" i="2"/>
  <c r="G122" i="2"/>
  <c r="G124" i="2"/>
  <c r="G125" i="2"/>
  <c r="G127" i="2"/>
  <c r="G126" i="2"/>
  <c r="G128" i="2"/>
  <c r="G130" i="2"/>
  <c r="G129" i="2"/>
  <c r="AN142" i="2"/>
  <c r="AN137" i="2"/>
  <c r="AM137" i="2"/>
  <c r="AM142" i="2"/>
  <c r="AE137" i="2"/>
  <c r="AE142" i="2"/>
  <c r="AC137" i="2"/>
  <c r="AC142" i="2"/>
  <c r="AA137" i="2"/>
  <c r="N115" i="2"/>
  <c r="N110" i="2"/>
  <c r="N104" i="2"/>
  <c r="N102" i="2"/>
  <c r="N108" i="2"/>
  <c r="N113" i="2"/>
  <c r="N103" i="2"/>
  <c r="N105" i="2"/>
  <c r="N107" i="2"/>
  <c r="N137" i="2"/>
  <c r="N114" i="2"/>
  <c r="N109" i="2"/>
  <c r="N106" i="2"/>
  <c r="N111" i="2"/>
  <c r="N112" i="2"/>
  <c r="N117" i="2"/>
  <c r="N101" i="2"/>
  <c r="N100" i="2"/>
  <c r="N116" i="2"/>
  <c r="N142" i="2"/>
  <c r="N118" i="2"/>
  <c r="N120" i="2"/>
  <c r="N119" i="2"/>
  <c r="N121" i="2"/>
  <c r="N122" i="2"/>
  <c r="N123" i="2"/>
  <c r="N124" i="2"/>
  <c r="N125" i="2"/>
  <c r="N126" i="2"/>
  <c r="N127" i="2"/>
  <c r="N128" i="2"/>
  <c r="N129" i="2"/>
  <c r="N130" i="2"/>
  <c r="J104" i="2"/>
  <c r="J101" i="2"/>
  <c r="J108" i="2"/>
  <c r="J110" i="2"/>
  <c r="J105" i="2"/>
  <c r="J102" i="2"/>
  <c r="J107" i="2"/>
  <c r="J109" i="2"/>
  <c r="J103" i="2"/>
  <c r="J106" i="2"/>
  <c r="J111" i="2"/>
  <c r="J113" i="2"/>
  <c r="J100" i="2"/>
  <c r="J114" i="2"/>
  <c r="J112" i="2"/>
  <c r="J115" i="2"/>
  <c r="J116" i="2"/>
  <c r="J117" i="2"/>
  <c r="J118" i="2"/>
  <c r="J120" i="2"/>
  <c r="J119" i="2"/>
  <c r="J121" i="2"/>
  <c r="J122" i="2"/>
  <c r="J124" i="2"/>
  <c r="J123" i="2"/>
  <c r="J127" i="2"/>
  <c r="J125" i="2"/>
  <c r="J126" i="2"/>
  <c r="J128" i="2"/>
  <c r="J130" i="2"/>
  <c r="J129" i="2"/>
  <c r="J137" i="2"/>
  <c r="W124" i="2"/>
  <c r="W102" i="2"/>
  <c r="W112" i="2"/>
  <c r="W103" i="2"/>
  <c r="W121" i="2"/>
  <c r="W104" i="2"/>
  <c r="W110" i="2"/>
  <c r="W111" i="2"/>
  <c r="W101" i="2"/>
  <c r="W122" i="2"/>
  <c r="W105" i="2"/>
  <c r="W118" i="2"/>
  <c r="W109" i="2"/>
  <c r="W107" i="2"/>
  <c r="W106" i="2"/>
  <c r="W116" i="2"/>
  <c r="W119" i="2"/>
  <c r="W114" i="2"/>
  <c r="W120" i="2"/>
  <c r="W108" i="2"/>
  <c r="W123" i="2"/>
  <c r="W113" i="2"/>
  <c r="W117" i="2"/>
  <c r="W115" i="2"/>
  <c r="W125" i="2"/>
  <c r="W100" i="2"/>
  <c r="W126" i="2"/>
  <c r="W127" i="2"/>
  <c r="W128" i="2"/>
  <c r="W129" i="2"/>
  <c r="W130" i="2"/>
  <c r="W137" i="2"/>
  <c r="W142" i="2"/>
  <c r="X125" i="2"/>
  <c r="X102" i="2"/>
  <c r="X109" i="2"/>
  <c r="X117" i="2"/>
  <c r="X119" i="2"/>
  <c r="X112" i="2"/>
  <c r="X104" i="2"/>
  <c r="X123" i="2"/>
  <c r="X106" i="2"/>
  <c r="X121" i="2"/>
  <c r="X110" i="2"/>
  <c r="X118" i="2"/>
  <c r="X124" i="2"/>
  <c r="X116" i="2"/>
  <c r="X101" i="2"/>
  <c r="X103" i="2"/>
  <c r="X122" i="2"/>
  <c r="X114" i="2"/>
  <c r="X111" i="2"/>
  <c r="X108" i="2"/>
  <c r="X120" i="2"/>
  <c r="X107" i="2"/>
  <c r="X105" i="2"/>
  <c r="X115" i="2"/>
  <c r="X113" i="2"/>
  <c r="X137" i="2"/>
  <c r="X100" i="2"/>
  <c r="X127" i="2"/>
  <c r="X126" i="2"/>
  <c r="X128" i="2"/>
  <c r="X129" i="2"/>
  <c r="X130" i="2"/>
  <c r="V123" i="2"/>
  <c r="V111" i="2"/>
  <c r="V119" i="2"/>
  <c r="V108" i="2"/>
  <c r="V116" i="2"/>
  <c r="V103" i="2"/>
  <c r="V104" i="2"/>
  <c r="V105" i="2"/>
  <c r="V121" i="2"/>
  <c r="V110" i="2"/>
  <c r="V114" i="2"/>
  <c r="V122" i="2"/>
  <c r="V117" i="2"/>
  <c r="V109" i="2"/>
  <c r="V106" i="2"/>
  <c r="V120" i="2"/>
  <c r="V112" i="2"/>
  <c r="V115" i="2"/>
  <c r="V107" i="2"/>
  <c r="V102" i="2"/>
  <c r="V118" i="2"/>
  <c r="V113" i="2"/>
  <c r="V101" i="2"/>
  <c r="V124" i="2"/>
  <c r="V142" i="2"/>
  <c r="V125" i="2"/>
  <c r="V100" i="2"/>
  <c r="V137" i="2"/>
  <c r="V126" i="2"/>
  <c r="V129" i="2"/>
  <c r="V127" i="2"/>
  <c r="V128" i="2"/>
  <c r="V130" i="2"/>
  <c r="AJ137" i="2"/>
  <c r="AJ142" i="2"/>
  <c r="S115" i="2"/>
  <c r="S120" i="2"/>
  <c r="S118" i="2"/>
  <c r="S102" i="2"/>
  <c r="S100" i="2"/>
  <c r="S114" i="2"/>
  <c r="S108" i="2"/>
  <c r="S104" i="2"/>
  <c r="S119" i="2"/>
  <c r="S107" i="2"/>
  <c r="S116" i="2"/>
  <c r="S113" i="2"/>
  <c r="S109" i="2"/>
  <c r="S106" i="2"/>
  <c r="S105" i="2"/>
  <c r="S101" i="2"/>
  <c r="S117" i="2"/>
  <c r="S111" i="2"/>
  <c r="S110" i="2"/>
  <c r="S112" i="2"/>
  <c r="S103" i="2"/>
  <c r="S142" i="2"/>
  <c r="S137" i="2"/>
  <c r="S121" i="2"/>
  <c r="S122" i="2"/>
  <c r="S123" i="2"/>
  <c r="S124" i="2"/>
  <c r="S125" i="2"/>
  <c r="S126" i="2"/>
  <c r="S127" i="2"/>
  <c r="S129" i="2"/>
  <c r="S128" i="2"/>
  <c r="S130" i="2"/>
  <c r="Q118" i="2"/>
  <c r="Q102" i="2"/>
  <c r="Q110" i="2"/>
  <c r="Q101" i="2"/>
  <c r="Q107" i="2"/>
  <c r="Q116" i="2"/>
  <c r="Q114" i="2"/>
  <c r="Q103" i="2"/>
  <c r="Q109" i="2"/>
  <c r="Q115" i="2"/>
  <c r="Q106" i="2"/>
  <c r="Q112" i="2"/>
  <c r="Q108" i="2"/>
  <c r="Q105" i="2"/>
  <c r="Q113" i="2"/>
  <c r="Q111" i="2"/>
  <c r="Q117" i="2"/>
  <c r="Q104" i="2"/>
  <c r="Q119" i="2"/>
  <c r="Q121" i="2"/>
  <c r="Q100" i="2"/>
  <c r="Q120" i="2"/>
  <c r="Q123" i="2"/>
  <c r="Q122" i="2"/>
  <c r="Q125" i="2"/>
  <c r="Q124" i="2"/>
  <c r="Q127" i="2"/>
  <c r="Q126" i="2"/>
  <c r="Q128" i="2"/>
  <c r="Q129" i="2"/>
  <c r="Q130" i="2"/>
  <c r="Q142" i="2"/>
  <c r="Q137" i="2"/>
  <c r="M114" i="2"/>
  <c r="M116" i="2"/>
  <c r="M105" i="2"/>
  <c r="M110" i="2"/>
  <c r="M106" i="2"/>
  <c r="M102" i="2"/>
  <c r="M109" i="2"/>
  <c r="M111" i="2"/>
  <c r="M101" i="2"/>
  <c r="M113" i="2"/>
  <c r="M107" i="2"/>
  <c r="M103" i="2"/>
  <c r="M104" i="2"/>
  <c r="M108" i="2"/>
  <c r="M112" i="2"/>
  <c r="M100" i="2"/>
  <c r="M115" i="2"/>
  <c r="M117" i="2"/>
  <c r="M118" i="2"/>
  <c r="M119" i="2"/>
  <c r="M121" i="2"/>
  <c r="M120" i="2"/>
  <c r="M122" i="2"/>
  <c r="M123" i="2"/>
  <c r="M125" i="2"/>
  <c r="M124" i="2"/>
  <c r="M126" i="2"/>
  <c r="M127" i="2"/>
  <c r="M128" i="2"/>
  <c r="M130" i="2"/>
  <c r="M129" i="2"/>
  <c r="M142" i="2"/>
  <c r="M137" i="2"/>
  <c r="I110" i="2"/>
  <c r="I101" i="2"/>
  <c r="I112" i="2"/>
  <c r="I105" i="2"/>
  <c r="I103" i="2"/>
  <c r="I109" i="2"/>
  <c r="I102" i="2"/>
  <c r="I106" i="2"/>
  <c r="I108" i="2"/>
  <c r="I107" i="2"/>
  <c r="I104" i="2"/>
  <c r="I111" i="2"/>
  <c r="I100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7" i="2"/>
  <c r="AC134" i="2" l="1"/>
  <c r="AG134" i="2"/>
  <c r="AB134" i="2"/>
  <c r="H134" i="2"/>
  <c r="I134" i="2"/>
  <c r="M134" i="2"/>
  <c r="N134" i="2"/>
  <c r="AE134" i="2"/>
  <c r="K134" i="2"/>
  <c r="U134" i="2"/>
  <c r="P134" i="2"/>
  <c r="AB136" i="2"/>
  <c r="AB139" i="2" s="1"/>
  <c r="AB135" i="2"/>
  <c r="AB138" i="2" s="1"/>
  <c r="AB140" i="2" s="1"/>
  <c r="T134" i="2"/>
  <c r="AF134" i="2"/>
  <c r="S134" i="2"/>
  <c r="AC135" i="2"/>
  <c r="AC138" i="2" s="1"/>
  <c r="AC140" i="2" s="1"/>
  <c r="AC136" i="2"/>
  <c r="AC139" i="2" s="1"/>
  <c r="G134" i="2"/>
  <c r="O134" i="2"/>
  <c r="AG136" i="2"/>
  <c r="AG139" i="2" s="1"/>
  <c r="AG135" i="2"/>
  <c r="AG138" i="2" s="1"/>
  <c r="AG140" i="2" s="1"/>
  <c r="Q134" i="2"/>
  <c r="AJ134" i="2"/>
  <c r="AM134" i="2"/>
  <c r="AN134" i="2"/>
  <c r="L134" i="2"/>
  <c r="V134" i="2"/>
  <c r="X134" i="2"/>
  <c r="W134" i="2"/>
  <c r="J134" i="2"/>
  <c r="AA134" i="2"/>
  <c r="R134" i="2"/>
  <c r="AD134" i="2"/>
  <c r="X136" i="2" l="1"/>
  <c r="X139" i="2" s="1"/>
  <c r="X135" i="2"/>
  <c r="X138" i="2" s="1"/>
  <c r="X140" i="2" s="1"/>
  <c r="U136" i="2"/>
  <c r="U139" i="2" s="1"/>
  <c r="U141" i="2" s="1"/>
  <c r="U135" i="2"/>
  <c r="U138" i="2" s="1"/>
  <c r="U140" i="2" s="1"/>
  <c r="AD136" i="2"/>
  <c r="AD139" i="2" s="1"/>
  <c r="AD135" i="2"/>
  <c r="AD138" i="2" s="1"/>
  <c r="AD140" i="2" s="1"/>
  <c r="W136" i="2"/>
  <c r="W139" i="2" s="1"/>
  <c r="W141" i="2" s="1"/>
  <c r="W135" i="2"/>
  <c r="W138" i="2" s="1"/>
  <c r="W140" i="2" s="1"/>
  <c r="H136" i="2"/>
  <c r="H139" i="2" s="1"/>
  <c r="H141" i="2" s="1"/>
  <c r="H135" i="2"/>
  <c r="H138" i="2" s="1"/>
  <c r="H140" i="2" s="1"/>
  <c r="Q135" i="2"/>
  <c r="Q138" i="2" s="1"/>
  <c r="Q140" i="2" s="1"/>
  <c r="Q136" i="2"/>
  <c r="Q139" i="2" s="1"/>
  <c r="Q141" i="2" s="1"/>
  <c r="G136" i="2"/>
  <c r="G139" i="2" s="1"/>
  <c r="G135" i="2"/>
  <c r="G138" i="2" s="1"/>
  <c r="AF136" i="2"/>
  <c r="AF139" i="2" s="1"/>
  <c r="AF135" i="2"/>
  <c r="AF138" i="2" s="1"/>
  <c r="AF140" i="2" s="1"/>
  <c r="P136" i="2"/>
  <c r="P139" i="2" s="1"/>
  <c r="P141" i="2" s="1"/>
  <c r="P135" i="2"/>
  <c r="P138" i="2" s="1"/>
  <c r="P140" i="2" s="1"/>
  <c r="N136" i="2"/>
  <c r="N139" i="2" s="1"/>
  <c r="N135" i="2"/>
  <c r="N138" i="2" s="1"/>
  <c r="N140" i="2" s="1"/>
  <c r="AN136" i="2"/>
  <c r="AN139" i="2" s="1"/>
  <c r="AN135" i="2"/>
  <c r="AN138" i="2" s="1"/>
  <c r="AN140" i="2" s="1"/>
  <c r="M136" i="2"/>
  <c r="M139" i="2" s="1"/>
  <c r="M141" i="2" s="1"/>
  <c r="M135" i="2"/>
  <c r="M138" i="2" s="1"/>
  <c r="M140" i="2" s="1"/>
  <c r="AA136" i="2"/>
  <c r="AA139" i="2" s="1"/>
  <c r="AA135" i="2"/>
  <c r="AA138" i="2" s="1"/>
  <c r="AA140" i="2" s="1"/>
  <c r="V135" i="2"/>
  <c r="V138" i="2" s="1"/>
  <c r="V140" i="2" s="1"/>
  <c r="V136" i="2"/>
  <c r="V139" i="2" s="1"/>
  <c r="V141" i="2" s="1"/>
  <c r="AM135" i="2"/>
  <c r="AM138" i="2" s="1"/>
  <c r="AM140" i="2" s="1"/>
  <c r="AM136" i="2"/>
  <c r="AM139" i="2" s="1"/>
  <c r="K135" i="2"/>
  <c r="K138" i="2" s="1"/>
  <c r="K140" i="2" s="1"/>
  <c r="K136" i="2"/>
  <c r="K139" i="2" s="1"/>
  <c r="K141" i="2" s="1"/>
  <c r="I136" i="2"/>
  <c r="I139" i="2" s="1"/>
  <c r="I141" i="2" s="1"/>
  <c r="I135" i="2"/>
  <c r="I138" i="2" s="1"/>
  <c r="I140" i="2" s="1"/>
  <c r="R136" i="2"/>
  <c r="R139" i="2" s="1"/>
  <c r="R141" i="2" s="1"/>
  <c r="R135" i="2"/>
  <c r="R138" i="2" s="1"/>
  <c r="R140" i="2" s="1"/>
  <c r="T136" i="2"/>
  <c r="T135" i="2"/>
  <c r="T138" i="2" s="1"/>
  <c r="T140" i="2" s="1"/>
  <c r="J136" i="2"/>
  <c r="J139" i="2" s="1"/>
  <c r="J141" i="2" s="1"/>
  <c r="J135" i="2"/>
  <c r="J138" i="2" s="1"/>
  <c r="J140" i="2" s="1"/>
  <c r="L136" i="2"/>
  <c r="L139" i="2" s="1"/>
  <c r="L141" i="2" s="1"/>
  <c r="L135" i="2"/>
  <c r="L138" i="2" s="1"/>
  <c r="L140" i="2" s="1"/>
  <c r="AJ136" i="2"/>
  <c r="AJ139" i="2" s="1"/>
  <c r="AJ135" i="2"/>
  <c r="AJ138" i="2" s="1"/>
  <c r="AJ140" i="2" s="1"/>
  <c r="O136" i="2"/>
  <c r="O139" i="2" s="1"/>
  <c r="O141" i="2" s="1"/>
  <c r="O135" i="2"/>
  <c r="O138" i="2" s="1"/>
  <c r="O140" i="2" s="1"/>
  <c r="S135" i="2"/>
  <c r="S138" i="2" s="1"/>
  <c r="S140" i="2" s="1"/>
  <c r="S136" i="2"/>
  <c r="S139" i="2" s="1"/>
  <c r="S141" i="2" s="1"/>
  <c r="AE136" i="2"/>
  <c r="AE139" i="2" s="1"/>
  <c r="AE135" i="2"/>
  <c r="AE138" i="2" s="1"/>
  <c r="AE140" i="2" s="1"/>
  <c r="T139" i="2" l="1"/>
  <c r="T141" i="2" s="1"/>
  <c r="K143" i="2" l="1"/>
</calcChain>
</file>

<file path=xl/connections.xml><?xml version="1.0" encoding="utf-8"?>
<connections xmlns="http://schemas.openxmlformats.org/spreadsheetml/2006/main">
  <connection id="1" name="AMP501_1592921-0" type="6" refreshedVersion="5" background="1" saveData="1">
    <textPr codePage="437" sourceFile="C:\Users\acedwards\Desktop\AMP501_1592921-0.txt" delimiter="|">
      <textFields count="28">
        <textField/>
        <textField/>
        <textField/>
        <textField/>
        <textField/>
        <textField/>
        <textField/>
        <textField/>
        <textField/>
        <textField/>
        <textField type="YMD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<sst xmlns="http://schemas.openxmlformats.org/spreadsheetml/2006/main" count="2534" uniqueCount="75">
  <si>
    <t># RD</t>
  </si>
  <si>
    <t>Action Code</t>
  </si>
  <si>
    <t>State Code</t>
  </si>
  <si>
    <t>County Code</t>
  </si>
  <si>
    <t>Site ID</t>
  </si>
  <si>
    <t>Parameter</t>
  </si>
  <si>
    <t>POC</t>
  </si>
  <si>
    <t>Sample Duration</t>
  </si>
  <si>
    <t>Unit</t>
  </si>
  <si>
    <t>Method</t>
  </si>
  <si>
    <t>Date</t>
  </si>
  <si>
    <t>Start Time</t>
  </si>
  <si>
    <t>Sample Value</t>
  </si>
  <si>
    <t>Null Data Code</t>
  </si>
  <si>
    <t>Sampling Frequency</t>
  </si>
  <si>
    <t>Monitor Protocol (MP) ID</t>
  </si>
  <si>
    <t>Qualifier - 1</t>
  </si>
  <si>
    <t>Qualifier - 2</t>
  </si>
  <si>
    <t>Qualifier - 3</t>
  </si>
  <si>
    <t>Qualifier - 4</t>
  </si>
  <si>
    <t>Qualifier - 5</t>
  </si>
  <si>
    <t>Qualifier - 6</t>
  </si>
  <si>
    <t>Qualifier - 7</t>
  </si>
  <si>
    <t>Qualifier - 8</t>
  </si>
  <si>
    <t>Qualifier - 9</t>
  </si>
  <si>
    <t>Qualifier - 10</t>
  </si>
  <si>
    <t>Alternate Method Detectable Limit</t>
  </si>
  <si>
    <t>Uncertainty</t>
  </si>
  <si>
    <t>Year</t>
  </si>
  <si>
    <t>RD</t>
  </si>
  <si>
    <t>I</t>
  </si>
  <si>
    <t>X</t>
  </si>
  <si>
    <t>Y</t>
  </si>
  <si>
    <t>E</t>
  </si>
  <si>
    <t>AJ</t>
  </si>
  <si>
    <t>AF</t>
  </si>
  <si>
    <t>RT</t>
  </si>
  <si>
    <t>AN</t>
  </si>
  <si>
    <t>AQ</t>
  </si>
  <si>
    <t>AL</t>
  </si>
  <si>
    <t>IT</t>
  </si>
  <si>
    <t>BJ</t>
  </si>
  <si>
    <t>FX</t>
  </si>
  <si>
    <t>AI</t>
  </si>
  <si>
    <t>Month</t>
  </si>
  <si>
    <t>wildfire?</t>
  </si>
  <si>
    <t>1999-2016</t>
  </si>
  <si>
    <t>1999-2013</t>
  </si>
  <si>
    <t>1999-2015</t>
  </si>
  <si>
    <t>all sites</t>
  </si>
  <si>
    <t>DATE</t>
  </si>
  <si>
    <t>Day</t>
  </si>
  <si>
    <t>Monitor did not operate during Summer 2013</t>
  </si>
  <si>
    <t>Monitor did not operate during Summer 2014</t>
  </si>
  <si>
    <t>State Office Building FRM Filter Data (02-090-0010-88101-1)</t>
  </si>
  <si>
    <t>NCore FRM Filter Data (02-090-0034-88101-1)</t>
  </si>
  <si>
    <t>NPFS FRM Filter Data (02-090-0035-88101-1)</t>
  </si>
  <si>
    <t>Site</t>
  </si>
  <si>
    <t>Period:</t>
  </si>
  <si>
    <t>Red Indicates Wildfire Impacts</t>
  </si>
  <si>
    <t>Average 24-Hr FRM Filter [PM2.5], Wildfire Data Excluded</t>
  </si>
  <si>
    <t>99th</t>
  </si>
  <si>
    <t>95th</t>
  </si>
  <si>
    <t>SOB</t>
  </si>
  <si>
    <t>NCORE</t>
  </si>
  <si>
    <t>NPF</t>
  </si>
  <si>
    <t>%</t>
  </si>
  <si>
    <t>NA</t>
  </si>
  <si>
    <t>FRM</t>
  </si>
  <si>
    <t>Avg</t>
  </si>
  <si>
    <t>x</t>
  </si>
  <si>
    <t>add x to exclude year</t>
  </si>
  <si>
    <t>low fire yrs</t>
  </si>
  <si>
    <t>99th Avg for low fire yrs</t>
  </si>
  <si>
    <t>95th Avg for low fire yrs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</si>
</sst>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14" fontId="0" fillId="0" borderId="0" xfId="0" applyNumberFormat="1"/>
    <xf numFmtId="20" fontId="0" fillId="0" borderId="0" xfId="0" applyNumberFormat="1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0" xfId="0" applyFont="1"/>
    <xf numFmtId="0" fontId="0" fillId="0" borderId="0" xfId="0" applyAlignment="1">
      <alignment horizontal="right"/>
    </xf>
    <xf numFmtId="1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3" xfId="0" applyBorder="1"/>
    <xf numFmtId="0" fontId="0" fillId="0" borderId="7" xfId="0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16" fontId="1" fillId="0" borderId="20" xfId="0" applyNumberFormat="1" applyFont="1" applyBorder="1"/>
    <xf numFmtId="16" fontId="1" fillId="0" borderId="21" xfId="0" applyNumberFormat="1" applyFont="1" applyBorder="1"/>
    <xf numFmtId="16" fontId="1" fillId="0" borderId="22" xfId="0" applyNumberFormat="1" applyFont="1" applyBorder="1"/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164" fontId="0" fillId="0" borderId="0" xfId="0" applyNumberFormat="1" applyBorder="1"/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0" fontId="1" fillId="0" borderId="21" xfId="0" applyFont="1" applyBorder="1"/>
    <xf numFmtId="0" fontId="1" fillId="0" borderId="22" xfId="0" applyFont="1" applyBorder="1" applyAlignment="1">
      <alignment horizontal="right"/>
    </xf>
    <xf numFmtId="164" fontId="0" fillId="0" borderId="20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0" fontId="1" fillId="0" borderId="2" xfId="0" applyFont="1" applyBorder="1"/>
    <xf numFmtId="0" fontId="1" fillId="0" borderId="1" xfId="0" applyFont="1" applyBorder="1" applyAlignment="1">
      <alignment horizontal="right"/>
    </xf>
    <xf numFmtId="16" fontId="0" fillId="0" borderId="30" xfId="0" applyNumberFormat="1" applyBorder="1"/>
    <xf numFmtId="0" fontId="1" fillId="0" borderId="1" xfId="0" applyFont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0" fillId="0" borderId="0" xfId="0" applyBorder="1"/>
    <xf numFmtId="164" fontId="1" fillId="0" borderId="33" xfId="0" applyNumberFormat="1" applyFont="1" applyBorder="1" applyAlignment="1">
      <alignment horizontal="center"/>
    </xf>
    <xf numFmtId="164" fontId="1" fillId="0" borderId="33" xfId="0" applyNumberFormat="1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0" xfId="0" applyFont="1" applyBorder="1" applyAlignment="1">
      <alignment vertical="top" wrapText="1"/>
    </xf>
    <xf numFmtId="16" fontId="0" fillId="0" borderId="0" xfId="0" applyNumberFormat="1" applyBorder="1"/>
    <xf numFmtId="164" fontId="2" fillId="0" borderId="35" xfId="0" applyNumberFormat="1" applyFont="1" applyBorder="1" applyAlignment="1">
      <alignment horizontal="center"/>
    </xf>
    <xf numFmtId="0" fontId="0" fillId="0" borderId="0" xfId="0" applyBorder="1" applyAlignment="1"/>
    <xf numFmtId="0" fontId="1" fillId="0" borderId="34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3" fillId="0" borderId="0" xfId="0" applyFont="1"/>
    <xf numFmtId="16" fontId="3" fillId="0" borderId="0" xfId="0" applyNumberFormat="1" applyFont="1"/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20" xfId="0" applyFont="1" applyBorder="1" applyAlignment="1">
      <alignment horizontal="center"/>
    </xf>
    <xf numFmtId="0" fontId="1" fillId="0" borderId="8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1" fillId="0" borderId="32" xfId="0" applyFont="1" applyBorder="1" applyAlignment="1">
      <alignment vertical="center"/>
    </xf>
    <xf numFmtId="0" fontId="1" fillId="0" borderId="27" xfId="0" applyFont="1" applyBorder="1" applyAlignment="1"/>
    <xf numFmtId="0" fontId="0" fillId="0" borderId="37" xfId="0" applyBorder="1"/>
    <xf numFmtId="0" fontId="0" fillId="0" borderId="38" xfId="0" applyBorder="1"/>
    <xf numFmtId="0" fontId="0" fillId="3" borderId="38" xfId="0" applyFill="1" applyBorder="1"/>
    <xf numFmtId="0" fontId="0" fillId="3" borderId="37" xfId="0" applyFill="1" applyBorder="1"/>
    <xf numFmtId="0" fontId="0" fillId="3" borderId="8" xfId="0" applyFill="1" applyBorder="1"/>
    <xf numFmtId="0" fontId="0" fillId="0" borderId="8" xfId="0" applyBorder="1"/>
    <xf numFmtId="0" fontId="0" fillId="0" borderId="39" xfId="0" applyBorder="1"/>
    <xf numFmtId="0" fontId="0" fillId="0" borderId="40" xfId="0" applyBorder="1"/>
    <xf numFmtId="0" fontId="0" fillId="3" borderId="41" xfId="0" applyFill="1" applyBorder="1"/>
    <xf numFmtId="0" fontId="0" fillId="0" borderId="41" xfId="0" applyBorder="1"/>
    <xf numFmtId="0" fontId="0" fillId="0" borderId="35" xfId="0" applyBorder="1"/>
    <xf numFmtId="0" fontId="0" fillId="3" borderId="40" xfId="0" applyFill="1" applyBorder="1"/>
    <xf numFmtId="0" fontId="0" fillId="3" borderId="32" xfId="0" applyFill="1" applyBorder="1"/>
    <xf numFmtId="0" fontId="0" fillId="0" borderId="32" xfId="0" applyBorder="1"/>
    <xf numFmtId="0" fontId="0" fillId="0" borderId="0" xfId="0" applyFill="1"/>
    <xf numFmtId="1" fontId="1" fillId="0" borderId="20" xfId="0" applyNumberFormat="1" applyFont="1" applyBorder="1"/>
    <xf numFmtId="1" fontId="1" fillId="0" borderId="21" xfId="0" applyNumberFormat="1" applyFont="1" applyBorder="1"/>
    <xf numFmtId="1" fontId="1" fillId="0" borderId="43" xfId="0" applyNumberFormat="1" applyFont="1" applyBorder="1"/>
    <xf numFmtId="1" fontId="1" fillId="0" borderId="44" xfId="0" applyNumberFormat="1" applyFont="1" applyBorder="1"/>
    <xf numFmtId="1" fontId="1" fillId="0" borderId="42" xfId="0" applyNumberFormat="1" applyFont="1" applyBorder="1"/>
    <xf numFmtId="1" fontId="1" fillId="0" borderId="26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3" borderId="40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AMP501_1592921-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50"/>
  <sheetViews>
    <sheetView tabSelected="1" workbookViewId="0"/>
  </sheetViews>
  <sheetFormatPr defaultRowHeight="15" x14ac:dyDescent="0.25"/>
  <cols>
    <col min="6" max="10" width="7.140625" customWidth="1"/>
    <col min="11" max="11" width="9.5703125" customWidth="1"/>
    <col min="12" max="40" width="7.140625" customWidth="1"/>
  </cols>
  <sheetData>
    <row r="1" spans="1:41" ht="15.75" thickBot="1" x14ac:dyDescent="0.3">
      <c r="F1" s="89" t="s">
        <v>54</v>
      </c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1"/>
      <c r="Z1" s="89" t="s">
        <v>55</v>
      </c>
      <c r="AA1" s="90"/>
      <c r="AB1" s="90"/>
      <c r="AC1" s="90"/>
      <c r="AD1" s="90"/>
      <c r="AE1" s="90"/>
      <c r="AF1" s="90"/>
      <c r="AG1" s="91"/>
      <c r="AI1" s="89" t="s">
        <v>56</v>
      </c>
      <c r="AJ1" s="90"/>
      <c r="AK1" s="90"/>
      <c r="AL1" s="90"/>
      <c r="AM1" s="90"/>
      <c r="AN1" s="91"/>
      <c r="AO1" s="10"/>
    </row>
    <row r="2" spans="1:41" s="9" customFormat="1" x14ac:dyDescent="0.25">
      <c r="A2" s="99" t="s">
        <v>60</v>
      </c>
      <c r="B2" s="100"/>
      <c r="C2" s="100"/>
      <c r="D2" s="101"/>
      <c r="F2" s="29" t="s">
        <v>57</v>
      </c>
      <c r="G2" s="27">
        <v>10</v>
      </c>
      <c r="H2" s="13">
        <v>10</v>
      </c>
      <c r="I2" s="13">
        <v>10</v>
      </c>
      <c r="J2" s="13">
        <v>10</v>
      </c>
      <c r="K2" s="13">
        <v>10</v>
      </c>
      <c r="L2" s="13">
        <v>10</v>
      </c>
      <c r="M2" s="13">
        <v>10</v>
      </c>
      <c r="N2" s="13">
        <v>10</v>
      </c>
      <c r="O2" s="13">
        <v>10</v>
      </c>
      <c r="P2" s="13">
        <v>10</v>
      </c>
      <c r="Q2" s="13">
        <v>10</v>
      </c>
      <c r="R2" s="13">
        <v>10</v>
      </c>
      <c r="S2" s="13">
        <v>10</v>
      </c>
      <c r="T2" s="13">
        <v>10</v>
      </c>
      <c r="U2" s="13">
        <v>10</v>
      </c>
      <c r="V2" s="13">
        <v>10</v>
      </c>
      <c r="W2" s="13">
        <v>10</v>
      </c>
      <c r="X2" s="14">
        <v>10</v>
      </c>
      <c r="Z2" s="29" t="s">
        <v>57</v>
      </c>
      <c r="AA2" s="27">
        <v>34</v>
      </c>
      <c r="AB2" s="13">
        <v>34</v>
      </c>
      <c r="AC2" s="13">
        <v>34</v>
      </c>
      <c r="AD2" s="13">
        <v>34</v>
      </c>
      <c r="AE2" s="13">
        <v>34</v>
      </c>
      <c r="AF2" s="13">
        <v>34</v>
      </c>
      <c r="AG2" s="14">
        <v>34</v>
      </c>
      <c r="AI2" s="29" t="s">
        <v>57</v>
      </c>
      <c r="AJ2" s="27">
        <v>35</v>
      </c>
      <c r="AK2" s="13">
        <v>35</v>
      </c>
      <c r="AL2" s="13">
        <v>35</v>
      </c>
      <c r="AM2" s="13">
        <v>35</v>
      </c>
      <c r="AN2" s="14">
        <v>35</v>
      </c>
    </row>
    <row r="3" spans="1:41" s="9" customFormat="1" ht="15.75" thickBot="1" x14ac:dyDescent="0.3">
      <c r="A3" s="102"/>
      <c r="B3" s="103"/>
      <c r="C3" s="103"/>
      <c r="D3" s="104"/>
      <c r="F3" s="30" t="s">
        <v>50</v>
      </c>
      <c r="G3" s="28">
        <v>1999</v>
      </c>
      <c r="H3" s="15">
        <f>G3+1</f>
        <v>2000</v>
      </c>
      <c r="I3" s="15">
        <f t="shared" ref="I3:X3" si="0">H3+1</f>
        <v>2001</v>
      </c>
      <c r="J3" s="15">
        <f t="shared" si="0"/>
        <v>2002</v>
      </c>
      <c r="K3" s="15">
        <f t="shared" si="0"/>
        <v>2003</v>
      </c>
      <c r="L3" s="15">
        <f t="shared" si="0"/>
        <v>2004</v>
      </c>
      <c r="M3" s="15">
        <f t="shared" si="0"/>
        <v>2005</v>
      </c>
      <c r="N3" s="15">
        <f t="shared" si="0"/>
        <v>2006</v>
      </c>
      <c r="O3" s="15">
        <f t="shared" si="0"/>
        <v>2007</v>
      </c>
      <c r="P3" s="15">
        <f t="shared" si="0"/>
        <v>2008</v>
      </c>
      <c r="Q3" s="15">
        <f t="shared" si="0"/>
        <v>2009</v>
      </c>
      <c r="R3" s="15">
        <f t="shared" si="0"/>
        <v>2010</v>
      </c>
      <c r="S3" s="15">
        <f t="shared" si="0"/>
        <v>2011</v>
      </c>
      <c r="T3" s="15">
        <f t="shared" si="0"/>
        <v>2012</v>
      </c>
      <c r="U3" s="15">
        <f t="shared" si="0"/>
        <v>2013</v>
      </c>
      <c r="V3" s="15">
        <f t="shared" si="0"/>
        <v>2014</v>
      </c>
      <c r="W3" s="15">
        <f t="shared" si="0"/>
        <v>2015</v>
      </c>
      <c r="X3" s="16">
        <f t="shared" si="0"/>
        <v>2016</v>
      </c>
      <c r="Z3" s="30" t="s">
        <v>50</v>
      </c>
      <c r="AA3" s="28">
        <v>2010</v>
      </c>
      <c r="AB3" s="15">
        <f t="shared" ref="AB3:AG3" si="1">AA3+1</f>
        <v>2011</v>
      </c>
      <c r="AC3" s="15">
        <f t="shared" si="1"/>
        <v>2012</v>
      </c>
      <c r="AD3" s="15">
        <f t="shared" si="1"/>
        <v>2013</v>
      </c>
      <c r="AE3" s="15">
        <f t="shared" si="1"/>
        <v>2014</v>
      </c>
      <c r="AF3" s="15">
        <f t="shared" si="1"/>
        <v>2015</v>
      </c>
      <c r="AG3" s="16">
        <f t="shared" si="1"/>
        <v>2016</v>
      </c>
      <c r="AI3" s="30" t="s">
        <v>50</v>
      </c>
      <c r="AJ3" s="28">
        <v>2012</v>
      </c>
      <c r="AK3" s="15">
        <f t="shared" ref="AK3:AN3" si="2">AJ3+1</f>
        <v>2013</v>
      </c>
      <c r="AL3" s="15">
        <f t="shared" si="2"/>
        <v>2014</v>
      </c>
      <c r="AM3" s="15">
        <f t="shared" si="2"/>
        <v>2015</v>
      </c>
      <c r="AN3" s="16">
        <f t="shared" si="2"/>
        <v>2016</v>
      </c>
    </row>
    <row r="4" spans="1:41" ht="15.75" thickBot="1" x14ac:dyDescent="0.3">
      <c r="A4" s="40" t="s">
        <v>58</v>
      </c>
      <c r="B4" s="41" t="s">
        <v>46</v>
      </c>
      <c r="C4" s="41" t="s">
        <v>47</v>
      </c>
      <c r="D4" s="41" t="s">
        <v>48</v>
      </c>
      <c r="F4" s="24">
        <v>42887</v>
      </c>
      <c r="G4" s="22" t="str">
        <f t="array" ref="G4">IFERROR(INDEX('AQS Data'!$P$2:$P$1072,MATCH(Summary!G$3&amp;MONTH(Summary!$F4)&amp;DAY(Summary!$F4)&amp;G$2,'AQS Data'!$N$2:$N$1072&amp;'AQS Data'!$M$2:$M$1072&amp;'AQS Data'!$L$2:$L$1072&amp;'AQS Data'!$E$2:$E$1072,0)),"")</f>
        <v/>
      </c>
      <c r="H4" s="17" t="str">
        <f t="array" ref="H4">IFERROR(INDEX('AQS Data'!$P$2:$P$1072,MATCH(Summary!H$3&amp;MONTH(Summary!$F4)&amp;DAY(Summary!$F4)&amp;H$2,'AQS Data'!$N$2:$N$1072&amp;'AQS Data'!$M$2:$M$1072&amp;'AQS Data'!$L$2:$L$1072&amp;'AQS Data'!$E$2:$E$1072,0)),"")</f>
        <v/>
      </c>
      <c r="I4" s="17" t="str">
        <f t="array" ref="I4">IFERROR(INDEX('AQS Data'!$P$2:$P$1072,MATCH(Summary!I$3&amp;MONTH(Summary!$F4)&amp;DAY(Summary!$F4)&amp;I$2,'AQS Data'!$N$2:$N$1072&amp;'AQS Data'!$M$2:$M$1072&amp;'AQS Data'!$L$2:$L$1072&amp;'AQS Data'!$E$2:$E$1072,0)),"")</f>
        <v/>
      </c>
      <c r="J4" s="17">
        <f t="array" ref="J4">IFERROR(INDEX('AQS Data'!$P$2:$P$1072,MATCH(Summary!J$3&amp;MONTH(Summary!$F4)&amp;DAY(Summary!$F4)&amp;J$2,'AQS Data'!$N$2:$N$1072&amp;'AQS Data'!$M$2:$M$1072&amp;'AQS Data'!$L$2:$L$1072&amp;'AQS Data'!$E$2:$E$1072,0)),"")</f>
        <v>9</v>
      </c>
      <c r="K4" s="17" t="str">
        <f t="array" ref="K4">IFERROR(INDEX('AQS Data'!$P$2:$P$1072,MATCH(Summary!K$3&amp;MONTH(Summary!$F4)&amp;DAY(Summary!$F4)&amp;K$2,'AQS Data'!$N$2:$N$1072&amp;'AQS Data'!$M$2:$M$1072&amp;'AQS Data'!$L$2:$L$1072&amp;'AQS Data'!$E$2:$E$1072,0)),"")</f>
        <v/>
      </c>
      <c r="L4" s="17" t="str">
        <f t="array" ref="L4">IFERROR(INDEX('AQS Data'!$P$2:$P$1072,MATCH(Summary!L$3&amp;MONTH(Summary!$F4)&amp;DAY(Summary!$F4)&amp;L$2,'AQS Data'!$N$2:$N$1072&amp;'AQS Data'!$M$2:$M$1072&amp;'AQS Data'!$L$2:$L$1072&amp;'AQS Data'!$E$2:$E$1072,0)),"")</f>
        <v/>
      </c>
      <c r="M4" s="17" t="str">
        <f t="array" ref="M4">IFERROR(INDEX('AQS Data'!$P$2:$P$1072,MATCH(Summary!M$3&amp;MONTH(Summary!$F4)&amp;DAY(Summary!$F4)&amp;M$2,'AQS Data'!$N$2:$N$1072&amp;'AQS Data'!$M$2:$M$1072&amp;'AQS Data'!$L$2:$L$1072&amp;'AQS Data'!$E$2:$E$1072,0)),"")</f>
        <v/>
      </c>
      <c r="N4" s="17" t="str">
        <f t="array" ref="N4">IFERROR(INDEX('AQS Data'!$P$2:$P$1072,MATCH(Summary!N$3&amp;MONTH(Summary!$F4)&amp;DAY(Summary!$F4)&amp;N$2,'AQS Data'!$N$2:$N$1072&amp;'AQS Data'!$M$2:$M$1072&amp;'AQS Data'!$L$2:$L$1072&amp;'AQS Data'!$E$2:$E$1072,0)),"")</f>
        <v/>
      </c>
      <c r="O4" s="17" t="str">
        <f t="array" ref="O4">IFERROR(INDEX('AQS Data'!$P$2:$P$1072,MATCH(Summary!O$3&amp;MONTH(Summary!$F4)&amp;DAY(Summary!$F4)&amp;O$2,'AQS Data'!$N$2:$N$1072&amp;'AQS Data'!$M$2:$M$1072&amp;'AQS Data'!$L$2:$L$1072&amp;'AQS Data'!$E$2:$E$1072,0)),"")</f>
        <v/>
      </c>
      <c r="P4" s="17" t="str">
        <f t="array" ref="P4">IFERROR(INDEX('AQS Data'!$P$2:$P$1072,MATCH(Summary!P$3&amp;MONTH(Summary!$F4)&amp;DAY(Summary!$F4)&amp;P$2,'AQS Data'!$N$2:$N$1072&amp;'AQS Data'!$M$2:$M$1072&amp;'AQS Data'!$L$2:$L$1072&amp;'AQS Data'!$E$2:$E$1072,0)),"")</f>
        <v/>
      </c>
      <c r="Q4" s="17" t="str">
        <f t="array" ref="Q4">IFERROR(INDEX('AQS Data'!$P$2:$P$1072,MATCH(Summary!Q$3&amp;MONTH(Summary!$F4)&amp;DAY(Summary!$F4)&amp;Q$2,'AQS Data'!$N$2:$N$1072&amp;'AQS Data'!$M$2:$M$1072&amp;'AQS Data'!$L$2:$L$1072&amp;'AQS Data'!$E$2:$E$1072,0)),"")</f>
        <v/>
      </c>
      <c r="R4" s="17">
        <f t="array" ref="R4">IFERROR(INDEX('AQS Data'!$P$2:$P$1072,MATCH(Summary!R$3&amp;MONTH(Summary!$F4)&amp;DAY(Summary!$F4)&amp;R$2,'AQS Data'!$N$2:$N$1072&amp;'AQS Data'!$M$2:$M$1072&amp;'AQS Data'!$L$2:$L$1072&amp;'AQS Data'!$E$2:$E$1072,0)),"")</f>
        <v>23.4</v>
      </c>
      <c r="S4" s="17" t="str">
        <f t="array" ref="S4">IFERROR(INDEX('AQS Data'!$P$2:$P$1072,MATCH(Summary!S$3&amp;MONTH(Summary!$F4)&amp;DAY(Summary!$F4)&amp;S$2,'AQS Data'!$N$2:$N$1072&amp;'AQS Data'!$M$2:$M$1072&amp;'AQS Data'!$L$2:$L$1072&amp;'AQS Data'!$E$2:$E$1072,0)),"")</f>
        <v/>
      </c>
      <c r="T4" s="17" t="str">
        <f t="array" ref="T4">IFERROR(INDEX('AQS Data'!$P$2:$P$1072,MATCH(Summary!T$3&amp;MONTH(Summary!$F4)&amp;DAY(Summary!$F4)&amp;T$2,'AQS Data'!$N$2:$N$1072&amp;'AQS Data'!$M$2:$M$1072&amp;'AQS Data'!$L$2:$L$1072&amp;'AQS Data'!$E$2:$E$1072,0)),"")</f>
        <v/>
      </c>
      <c r="U4" s="17" t="str">
        <f t="array" ref="U4">IFERROR(INDEX('AQS Data'!$P$2:$P$1072,MATCH(Summary!U$3&amp;MONTH(Summary!$F4)&amp;DAY(Summary!$F4)&amp;U$2,'AQS Data'!$N$2:$N$1072&amp;'AQS Data'!$M$2:$M$1072&amp;'AQS Data'!$L$2:$L$1072&amp;'AQS Data'!$E$2:$E$1072,0)),"")</f>
        <v/>
      </c>
      <c r="V4" s="17">
        <f t="array" ref="V4">IFERROR(INDEX('AQS Data'!$P$2:$P$1072,MATCH(Summary!V$3&amp;MONTH(Summary!$F4)&amp;DAY(Summary!$F4)&amp;V$2,'AQS Data'!$N$2:$N$1072&amp;'AQS Data'!$M$2:$M$1072&amp;'AQS Data'!$L$2:$L$1072&amp;'AQS Data'!$E$2:$E$1072,0)),"")</f>
        <v>1.7</v>
      </c>
      <c r="W4" s="17" t="str">
        <f t="array" ref="W4">IFERROR(INDEX('AQS Data'!$P$2:$P$1072,MATCH(Summary!W$3&amp;MONTH(Summary!$F4)&amp;DAY(Summary!$F4)&amp;W$2,'AQS Data'!$N$2:$N$1072&amp;'AQS Data'!$M$2:$M$1072&amp;'AQS Data'!$L$2:$L$1072&amp;'AQS Data'!$E$2:$E$1072,0)),"")</f>
        <v/>
      </c>
      <c r="X4" s="18" t="str">
        <f t="array" ref="X4">IFERROR(INDEX('AQS Data'!$P$2:$P$1072,MATCH(Summary!X$3&amp;MONTH(Summary!$F4)&amp;DAY(Summary!$F4)&amp;X$2,'AQS Data'!$N$2:$N$1072&amp;'AQS Data'!$M$2:$M$1072&amp;'AQS Data'!$L$2:$L$1072&amp;'AQS Data'!$E$2:$E$1072,0)),"")</f>
        <v/>
      </c>
      <c r="Z4" s="24">
        <v>42887</v>
      </c>
      <c r="AA4" s="22">
        <f t="array" ref="AA4">IFERROR(INDEX('AQS Data'!$P$2:$P$1072,MATCH(Summary!AA$3&amp;MONTH(Summary!$F4)&amp;DAY(Summary!$F4)&amp;AA$2,'AQS Data'!$N$2:$N$1072&amp;'AQS Data'!$M$2:$M$1072&amp;'AQS Data'!$L$2:$L$1072&amp;'AQS Data'!$E$2:$E$1072,0)),"")</f>
        <v>22.9</v>
      </c>
      <c r="AB4" s="17" t="str">
        <f t="array" ref="AB4">IFERROR(INDEX('AQS Data'!$P$2:$P$1072,MATCH(Summary!AB$3&amp;MONTH(Summary!$F4)&amp;DAY(Summary!$F4)&amp;AB$2,'AQS Data'!$N$2:$N$1072&amp;'AQS Data'!$M$2:$M$1072&amp;'AQS Data'!$L$2:$L$1072&amp;'AQS Data'!$E$2:$E$1072,0)),"")</f>
        <v/>
      </c>
      <c r="AC4" s="17" t="str">
        <f t="array" ref="AC4">IFERROR(INDEX('AQS Data'!$P$2:$P$1072,MATCH(Summary!AC$3&amp;MONTH(Summary!$F4)&amp;DAY(Summary!$F4)&amp;AC$2,'AQS Data'!$N$2:$N$1072&amp;'AQS Data'!$M$2:$M$1072&amp;'AQS Data'!$L$2:$L$1072&amp;'AQS Data'!$E$2:$E$1072,0)),"")</f>
        <v/>
      </c>
      <c r="AD4" s="17" t="str">
        <f t="array" ref="AD4">IFERROR(INDEX('AQS Data'!$P$2:$P$1072,MATCH(Summary!AD$3&amp;MONTH(Summary!$F4)&amp;DAY(Summary!$F4)&amp;AD$2,'AQS Data'!$N$2:$N$1072&amp;'AQS Data'!$M$2:$M$1072&amp;'AQS Data'!$L$2:$L$1072&amp;'AQS Data'!$E$2:$E$1072,0)),"")</f>
        <v/>
      </c>
      <c r="AE4" s="17">
        <f t="array" ref="AE4">IFERROR(INDEX('AQS Data'!$P$2:$P$1072,MATCH(Summary!AE$3&amp;MONTH(Summary!$F4)&amp;DAY(Summary!$F4)&amp;AE$2,'AQS Data'!$N$2:$N$1072&amp;'AQS Data'!$M$2:$M$1072&amp;'AQS Data'!$L$2:$L$1072&amp;'AQS Data'!$E$2:$E$1072,0)),"")</f>
        <v>1.4</v>
      </c>
      <c r="AF4" s="17" t="str">
        <f t="array" ref="AF4">IFERROR(INDEX('AQS Data'!$P$2:$P$1072,MATCH(Summary!AF$3&amp;MONTH(Summary!$F4)&amp;DAY(Summary!$F4)&amp;AF$2,'AQS Data'!$N$2:$N$1072&amp;'AQS Data'!$M$2:$M$1072&amp;'AQS Data'!$L$2:$L$1072&amp;'AQS Data'!$E$2:$E$1072,0)),"")</f>
        <v/>
      </c>
      <c r="AG4" s="18" t="str">
        <f t="array" ref="AG4">IFERROR(INDEX('AQS Data'!$P$2:$P$1072,MATCH(Summary!AG$3&amp;MONTH(Summary!$F4)&amp;DAY(Summary!$F4)&amp;AG$2,'AQS Data'!$N$2:$N$1072&amp;'AQS Data'!$M$2:$M$1072&amp;'AQS Data'!$L$2:$L$1072&amp;'AQS Data'!$E$2:$E$1072,0)),"")</f>
        <v/>
      </c>
      <c r="AI4" s="24">
        <v>42887</v>
      </c>
      <c r="AJ4" s="22" t="str">
        <f t="array" ref="AJ4">IFERROR(INDEX('AQS Data'!$P$2:$P$1072,MATCH(Summary!AJ$3&amp;MONTH(Summary!$F4)&amp;DAY(Summary!$F4)&amp;AJ$2,'AQS Data'!$N$2:$N$1072&amp;'AQS Data'!$M$2:$M$1072&amp;'AQS Data'!$L$2:$L$1072&amp;'AQS Data'!$E$2:$E$1072,0)),"")</f>
        <v/>
      </c>
      <c r="AK4" s="105" t="s">
        <v>52</v>
      </c>
      <c r="AL4" s="105" t="s">
        <v>53</v>
      </c>
      <c r="AM4" s="17" t="str">
        <f t="array" ref="AM4">IFERROR(INDEX('AQS Data'!$P$2:$P$1072,MATCH(Summary!AM$3&amp;MONTH(Summary!$F4)&amp;DAY(Summary!$F4)&amp;AM$2,'AQS Data'!$N$2:$N$1072&amp;'AQS Data'!$M$2:$M$1072&amp;'AQS Data'!$L$2:$L$1072&amp;'AQS Data'!$E$2:$E$1072,0)),"")</f>
        <v/>
      </c>
      <c r="AN4" s="18" t="str">
        <f t="array" ref="AN4">IFERROR(INDEX('AQS Data'!$P$2:$P$1072,MATCH(Summary!AN$3&amp;MONTH(Summary!$F4)&amp;DAY(Summary!$F4)&amp;AN$2,'AQS Data'!$N$2:$N$1072&amp;'AQS Data'!$M$2:$M$1072&amp;'AQS Data'!$L$2:$L$1072&amp;'AQS Data'!$E$2:$E$1072,0)),"")</f>
        <v/>
      </c>
    </row>
    <row r="5" spans="1:41" x14ac:dyDescent="0.25">
      <c r="A5" s="35">
        <v>10</v>
      </c>
      <c r="B5" s="31">
        <f>AVERAGEIFS('AQS Data'!$P$2:$P$1072,'AQS Data'!$T$2:$T$1072,"&lt;&gt;Y",'AQS Data'!$E$2:$E$1072,$A5,'AQS Data'!$N$2:$N$1072,"&lt;="&amp;RIGHT(B$4,4))</f>
        <v>4.116167664670658</v>
      </c>
      <c r="C5" s="37">
        <f>AVERAGEIFS('AQS Data'!$P$2:$P$1072,'AQS Data'!$T$2:$T$1072,"&lt;&gt;Y",'AQS Data'!$E$2:$E$1072,$A5,'AQS Data'!$N$2:$N$1072,"&lt;="&amp;RIGHT(C$4,4))</f>
        <v>4.3434367541766115</v>
      </c>
      <c r="D5" s="32">
        <f>AVERAGEIFS('AQS Data'!$P$2:$P$1072,'AQS Data'!$T$2:$T$1072,"&lt;&gt;Y",'AQS Data'!$E$2:$E$1072,$A5,'AQS Data'!$N$2:$N$1072,"&lt;="&amp;RIGHT(D$4,4))</f>
        <v>4.2072340425531918</v>
      </c>
      <c r="F5" s="25">
        <v>42888</v>
      </c>
      <c r="G5" s="11">
        <f t="array" ref="G5">IFERROR(INDEX('AQS Data'!$P$2:$P$1072,MATCH(Summary!G$3&amp;MONTH(Summary!$F5)&amp;DAY(Summary!$F5)&amp;G$2,'AQS Data'!$N$2:$N$1072&amp;'AQS Data'!$M$2:$M$1072&amp;'AQS Data'!$L$2:$L$1072&amp;'AQS Data'!$E$2:$E$1072,0)),"")</f>
        <v>3.7</v>
      </c>
      <c r="H5" s="12" t="str">
        <f t="array" ref="H5">IFERROR(INDEX('AQS Data'!$P$2:$P$1072,MATCH(Summary!H$3&amp;MONTH(Summary!$F5)&amp;DAY(Summary!$F5)&amp;H$2,'AQS Data'!$N$2:$N$1072&amp;'AQS Data'!$M$2:$M$1072&amp;'AQS Data'!$L$2:$L$1072&amp;'AQS Data'!$E$2:$E$1072,0)),"")</f>
        <v/>
      </c>
      <c r="I5" s="12" t="str">
        <f t="array" ref="I5">IFERROR(INDEX('AQS Data'!$P$2:$P$1072,MATCH(Summary!I$3&amp;MONTH(Summary!$F5)&amp;DAY(Summary!$F5)&amp;I$2,'AQS Data'!$N$2:$N$1072&amp;'AQS Data'!$M$2:$M$1072&amp;'AQS Data'!$L$2:$L$1072&amp;'AQS Data'!$E$2:$E$1072,0)),"")</f>
        <v/>
      </c>
      <c r="J5" s="12" t="str">
        <f t="array" ref="J5">IFERROR(INDEX('AQS Data'!$P$2:$P$1072,MATCH(Summary!J$3&amp;MONTH(Summary!$F5)&amp;DAY(Summary!$F5)&amp;J$2,'AQS Data'!$N$2:$N$1072&amp;'AQS Data'!$M$2:$M$1072&amp;'AQS Data'!$L$2:$L$1072&amp;'AQS Data'!$E$2:$E$1072,0)),"")</f>
        <v/>
      </c>
      <c r="K5" s="12">
        <f t="array" ref="K5">IFERROR(INDEX('AQS Data'!$P$2:$P$1072,MATCH(Summary!K$3&amp;MONTH(Summary!$F5)&amp;DAY(Summary!$F5)&amp;K$2,'AQS Data'!$N$2:$N$1072&amp;'AQS Data'!$M$2:$M$1072&amp;'AQS Data'!$L$2:$L$1072&amp;'AQS Data'!$E$2:$E$1072,0)),"")</f>
        <v>3</v>
      </c>
      <c r="L5" s="12">
        <f t="array" ref="L5">IFERROR(INDEX('AQS Data'!$P$2:$P$1072,MATCH(Summary!L$3&amp;MONTH(Summary!$F5)&amp;DAY(Summary!$F5)&amp;L$2,'AQS Data'!$N$2:$N$1072&amp;'AQS Data'!$M$2:$M$1072&amp;'AQS Data'!$L$2:$L$1072&amp;'AQS Data'!$E$2:$E$1072,0)),"")</f>
        <v>3.2</v>
      </c>
      <c r="M5" s="12" t="str">
        <f t="array" ref="M5">IFERROR(INDEX('AQS Data'!$P$2:$P$1072,MATCH(Summary!M$3&amp;MONTH(Summary!$F5)&amp;DAY(Summary!$F5)&amp;M$2,'AQS Data'!$N$2:$N$1072&amp;'AQS Data'!$M$2:$M$1072&amp;'AQS Data'!$L$2:$L$1072&amp;'AQS Data'!$E$2:$E$1072,0)),"")</f>
        <v/>
      </c>
      <c r="N5" s="12" t="str">
        <f t="array" ref="N5">IFERROR(INDEX('AQS Data'!$P$2:$P$1072,MATCH(Summary!N$3&amp;MONTH(Summary!$F5)&amp;DAY(Summary!$F5)&amp;N$2,'AQS Data'!$N$2:$N$1072&amp;'AQS Data'!$M$2:$M$1072&amp;'AQS Data'!$L$2:$L$1072&amp;'AQS Data'!$E$2:$E$1072,0)),"")</f>
        <v/>
      </c>
      <c r="O5" s="12">
        <f t="array" ref="O5">IFERROR(INDEX('AQS Data'!$P$2:$P$1072,MATCH(Summary!O$3&amp;MONTH(Summary!$F5)&amp;DAY(Summary!$F5)&amp;O$2,'AQS Data'!$N$2:$N$1072&amp;'AQS Data'!$M$2:$M$1072&amp;'AQS Data'!$L$2:$L$1072&amp;'AQS Data'!$E$2:$E$1072,0)),"")</f>
        <v>4.0999999999999996</v>
      </c>
      <c r="P5" s="12">
        <f t="array" ref="P5">IFERROR(INDEX('AQS Data'!$P$2:$P$1072,MATCH(Summary!P$3&amp;MONTH(Summary!$F5)&amp;DAY(Summary!$F5)&amp;P$2,'AQS Data'!$N$2:$N$1072&amp;'AQS Data'!$M$2:$M$1072&amp;'AQS Data'!$L$2:$L$1072&amp;'AQS Data'!$E$2:$E$1072,0)),"")</f>
        <v>5.0999999999999996</v>
      </c>
      <c r="Q5" s="12" t="str">
        <f t="array" ref="Q5">IFERROR(INDEX('AQS Data'!$P$2:$P$1072,MATCH(Summary!Q$3&amp;MONTH(Summary!$F5)&amp;DAY(Summary!$F5)&amp;Q$2,'AQS Data'!$N$2:$N$1072&amp;'AQS Data'!$M$2:$M$1072&amp;'AQS Data'!$L$2:$L$1072&amp;'AQS Data'!$E$2:$E$1072,0)),"")</f>
        <v/>
      </c>
      <c r="R5" s="12" t="str">
        <f t="array" ref="R5">IFERROR(INDEX('AQS Data'!$P$2:$P$1072,MATCH(Summary!R$3&amp;MONTH(Summary!$F5)&amp;DAY(Summary!$F5)&amp;R$2,'AQS Data'!$N$2:$N$1072&amp;'AQS Data'!$M$2:$M$1072&amp;'AQS Data'!$L$2:$L$1072&amp;'AQS Data'!$E$2:$E$1072,0)),"")</f>
        <v/>
      </c>
      <c r="S5" s="12">
        <f t="array" ref="S5">IFERROR(INDEX('AQS Data'!$P$2:$P$1072,MATCH(Summary!S$3&amp;MONTH(Summary!$F5)&amp;DAY(Summary!$F5)&amp;S$2,'AQS Data'!$N$2:$N$1072&amp;'AQS Data'!$M$2:$M$1072&amp;'AQS Data'!$L$2:$L$1072&amp;'AQS Data'!$E$2:$E$1072,0)),"")</f>
        <v>3.7</v>
      </c>
      <c r="T5" s="12">
        <f t="array" ref="T5">IFERROR(INDEX('AQS Data'!$P$2:$P$1072,MATCH(Summary!T$3&amp;MONTH(Summary!$F5)&amp;DAY(Summary!$F5)&amp;T$2,'AQS Data'!$N$2:$N$1072&amp;'AQS Data'!$M$2:$M$1072&amp;'AQS Data'!$L$2:$L$1072&amp;'AQS Data'!$E$2:$E$1072,0)),"")</f>
        <v>0.1</v>
      </c>
      <c r="U5" s="12" t="str">
        <f t="array" ref="U5">IFERROR(INDEX('AQS Data'!$P$2:$P$1072,MATCH(Summary!U$3&amp;MONTH(Summary!$F5)&amp;DAY(Summary!$F5)&amp;U$2,'AQS Data'!$N$2:$N$1072&amp;'AQS Data'!$M$2:$M$1072&amp;'AQS Data'!$L$2:$L$1072&amp;'AQS Data'!$E$2:$E$1072,0)),"")</f>
        <v/>
      </c>
      <c r="V5" s="12" t="str">
        <f t="array" ref="V5">IFERROR(INDEX('AQS Data'!$P$2:$P$1072,MATCH(Summary!V$3&amp;MONTH(Summary!$F5)&amp;DAY(Summary!$F5)&amp;V$2,'AQS Data'!$N$2:$N$1072&amp;'AQS Data'!$M$2:$M$1072&amp;'AQS Data'!$L$2:$L$1072&amp;'AQS Data'!$E$2:$E$1072,0)),"")</f>
        <v/>
      </c>
      <c r="W5" s="12">
        <f t="array" ref="W5">IFERROR(INDEX('AQS Data'!$P$2:$P$1072,MATCH(Summary!W$3&amp;MONTH(Summary!$F5)&amp;DAY(Summary!$F5)&amp;W$2,'AQS Data'!$N$2:$N$1072&amp;'AQS Data'!$M$2:$M$1072&amp;'AQS Data'!$L$2:$L$1072&amp;'AQS Data'!$E$2:$E$1072,0)),"")</f>
        <v>1.2</v>
      </c>
      <c r="X5" s="19">
        <f t="array" ref="X5">IFERROR(INDEX('AQS Data'!$P$2:$P$1072,MATCH(Summary!X$3&amp;MONTH(Summary!$F5)&amp;DAY(Summary!$F5)&amp;X$2,'AQS Data'!$N$2:$N$1072&amp;'AQS Data'!$M$2:$M$1072&amp;'AQS Data'!$L$2:$L$1072&amp;'AQS Data'!$E$2:$E$1072,0)),"")</f>
        <v>0.2</v>
      </c>
      <c r="Z5" s="25">
        <v>42888</v>
      </c>
      <c r="AA5" s="11" t="str">
        <f t="array" ref="AA5">IFERROR(INDEX('AQS Data'!$P$2:$P$1072,MATCH(Summary!AA$3&amp;MONTH(Summary!$F5)&amp;DAY(Summary!$F5)&amp;AA$2,'AQS Data'!$N$2:$N$1072&amp;'AQS Data'!$M$2:$M$1072&amp;'AQS Data'!$L$2:$L$1072&amp;'AQS Data'!$E$2:$E$1072,0)),"")</f>
        <v/>
      </c>
      <c r="AB5" s="12">
        <f t="array" ref="AB5">IFERROR(INDEX('AQS Data'!$P$2:$P$1072,MATCH(Summary!AB$3&amp;MONTH(Summary!$F5)&amp;DAY(Summary!$F5)&amp;AB$2,'AQS Data'!$N$2:$N$1072&amp;'AQS Data'!$M$2:$M$1072&amp;'AQS Data'!$L$2:$L$1072&amp;'AQS Data'!$E$2:$E$1072,0)),"")</f>
        <v>3.3</v>
      </c>
      <c r="AC5" s="12">
        <f t="array" ref="AC5">IFERROR(INDEX('AQS Data'!$P$2:$P$1072,MATCH(Summary!AC$3&amp;MONTH(Summary!$F5)&amp;DAY(Summary!$F5)&amp;AC$2,'AQS Data'!$N$2:$N$1072&amp;'AQS Data'!$M$2:$M$1072&amp;'AQS Data'!$L$2:$L$1072&amp;'AQS Data'!$E$2:$E$1072,0)),"")</f>
        <v>1.5</v>
      </c>
      <c r="AD5" s="12" t="str">
        <f t="array" ref="AD5">IFERROR(INDEX('AQS Data'!$P$2:$P$1072,MATCH(Summary!AD$3&amp;MONTH(Summary!$F5)&amp;DAY(Summary!$F5)&amp;AD$2,'AQS Data'!$N$2:$N$1072&amp;'AQS Data'!$M$2:$M$1072&amp;'AQS Data'!$L$2:$L$1072&amp;'AQS Data'!$E$2:$E$1072,0)),"")</f>
        <v/>
      </c>
      <c r="AE5" s="12" t="str">
        <f t="array" ref="AE5">IFERROR(INDEX('AQS Data'!$P$2:$P$1072,MATCH(Summary!AE$3&amp;MONTH(Summary!$F5)&amp;DAY(Summary!$F5)&amp;AE$2,'AQS Data'!$N$2:$N$1072&amp;'AQS Data'!$M$2:$M$1072&amp;'AQS Data'!$L$2:$L$1072&amp;'AQS Data'!$E$2:$E$1072,0)),"")</f>
        <v/>
      </c>
      <c r="AF5" s="12">
        <f t="array" ref="AF5">IFERROR(INDEX('AQS Data'!$P$2:$P$1072,MATCH(Summary!AF$3&amp;MONTH(Summary!$F5)&amp;DAY(Summary!$F5)&amp;AF$2,'AQS Data'!$N$2:$N$1072&amp;'AQS Data'!$M$2:$M$1072&amp;'AQS Data'!$L$2:$L$1072&amp;'AQS Data'!$E$2:$E$1072,0)),"")</f>
        <v>1.4</v>
      </c>
      <c r="AG5" s="19">
        <f t="array" ref="AG5">IFERROR(INDEX('AQS Data'!$P$2:$P$1072,MATCH(Summary!AG$3&amp;MONTH(Summary!$F5)&amp;DAY(Summary!$F5)&amp;AG$2,'AQS Data'!$N$2:$N$1072&amp;'AQS Data'!$M$2:$M$1072&amp;'AQS Data'!$L$2:$L$1072&amp;'AQS Data'!$E$2:$E$1072,0)),"")</f>
        <v>2.2999999999999998</v>
      </c>
      <c r="AI5" s="25">
        <v>42888</v>
      </c>
      <c r="AJ5" s="11">
        <f t="array" ref="AJ5">IFERROR(INDEX('AQS Data'!$P$2:$P$1072,MATCH(Summary!AJ$3&amp;MONTH(Summary!$F5)&amp;DAY(Summary!$F5)&amp;AJ$2,'AQS Data'!$N$2:$N$1072&amp;'AQS Data'!$M$2:$M$1072&amp;'AQS Data'!$L$2:$L$1072&amp;'AQS Data'!$E$2:$E$1072,0)),"")</f>
        <v>1.7</v>
      </c>
      <c r="AK5" s="106"/>
      <c r="AL5" s="106"/>
      <c r="AM5" s="12">
        <f t="array" ref="AM5">IFERROR(INDEX('AQS Data'!$P$2:$P$1072,MATCH(Summary!AM$3&amp;MONTH(Summary!$F5)&amp;DAY(Summary!$F5)&amp;AM$2,'AQS Data'!$N$2:$N$1072&amp;'AQS Data'!$M$2:$M$1072&amp;'AQS Data'!$L$2:$L$1072&amp;'AQS Data'!$E$2:$E$1072,0)),"")</f>
        <v>6.4</v>
      </c>
      <c r="AN5" s="19">
        <f t="array" ref="AN5">IFERROR(INDEX('AQS Data'!$P$2:$P$1072,MATCH(Summary!AN$3&amp;MONTH(Summary!$F5)&amp;DAY(Summary!$F5)&amp;AN$2,'AQS Data'!$N$2:$N$1072&amp;'AQS Data'!$M$2:$M$1072&amp;'AQS Data'!$L$2:$L$1072&amp;'AQS Data'!$E$2:$E$1072,0)),"")</f>
        <v>1</v>
      </c>
    </row>
    <row r="6" spans="1:41" x14ac:dyDescent="0.25">
      <c r="A6" s="35">
        <v>34</v>
      </c>
      <c r="B6" s="31">
        <f>AVERAGEIFS('AQS Data'!$P$2:$P$1072,'AQS Data'!$T$2:$T$1072,"&lt;&gt;Y",'AQS Data'!$E$2:$E$1072,$A6,'AQS Data'!$N$2:$N$1072,"&lt;="&amp;RIGHT(B$4,4))</f>
        <v>3.6164556962025327</v>
      </c>
      <c r="C6" s="38">
        <f>AVERAGEIFS('AQS Data'!$P$2:$P$1072,'AQS Data'!$T$2:$T$1072,"&lt;&gt;Y",'AQS Data'!$E$2:$E$1072,$A6,'AQS Data'!$N$2:$N$1072,"&lt;="&amp;RIGHT(C$4,4))</f>
        <v>4.0587719298245624</v>
      </c>
      <c r="D6" s="32">
        <f>AVERAGEIFS('AQS Data'!$P$2:$P$1072,'AQS Data'!$T$2:$T$1072,"&lt;&gt;Y",'AQS Data'!$E$2:$E$1072,$A6,'AQS Data'!$N$2:$N$1072,"&lt;="&amp;RIGHT(D$4,4))</f>
        <v>3.7859374999999993</v>
      </c>
      <c r="F6" s="25">
        <v>42889</v>
      </c>
      <c r="G6" s="11" t="str">
        <f t="array" ref="G6">IFERROR(INDEX('AQS Data'!$P$2:$P$1072,MATCH(Summary!G$3&amp;MONTH(Summary!$F6)&amp;DAY(Summary!$F6)&amp;G$2,'AQS Data'!$N$2:$N$1072&amp;'AQS Data'!$M$2:$M$1072&amp;'AQS Data'!$L$2:$L$1072&amp;'AQS Data'!$E$2:$E$1072,0)),"")</f>
        <v/>
      </c>
      <c r="H6" s="12" t="str">
        <f t="array" ref="H6">IFERROR(INDEX('AQS Data'!$P$2:$P$1072,MATCH(Summary!H$3&amp;MONTH(Summary!$F6)&amp;DAY(Summary!$F6)&amp;H$2,'AQS Data'!$N$2:$N$1072&amp;'AQS Data'!$M$2:$M$1072&amp;'AQS Data'!$L$2:$L$1072&amp;'AQS Data'!$E$2:$E$1072,0)),"")</f>
        <v/>
      </c>
      <c r="I6" s="12">
        <f t="array" ref="I6">IFERROR(INDEX('AQS Data'!$P$2:$P$1072,MATCH(Summary!I$3&amp;MONTH(Summary!$F6)&amp;DAY(Summary!$F6)&amp;I$2,'AQS Data'!$N$2:$N$1072&amp;'AQS Data'!$M$2:$M$1072&amp;'AQS Data'!$L$2:$L$1072&amp;'AQS Data'!$E$2:$E$1072,0)),"")</f>
        <v>2.2000000000000002</v>
      </c>
      <c r="J6" s="12" t="str">
        <f t="array" ref="J6">IFERROR(INDEX('AQS Data'!$P$2:$P$1072,MATCH(Summary!J$3&amp;MONTH(Summary!$F6)&amp;DAY(Summary!$F6)&amp;J$2,'AQS Data'!$N$2:$N$1072&amp;'AQS Data'!$M$2:$M$1072&amp;'AQS Data'!$L$2:$L$1072&amp;'AQS Data'!$E$2:$E$1072,0)),"")</f>
        <v/>
      </c>
      <c r="K6" s="12" t="str">
        <f t="array" ref="K6">IFERROR(INDEX('AQS Data'!$P$2:$P$1072,MATCH(Summary!K$3&amp;MONTH(Summary!$F6)&amp;DAY(Summary!$F6)&amp;K$2,'AQS Data'!$N$2:$N$1072&amp;'AQS Data'!$M$2:$M$1072&amp;'AQS Data'!$L$2:$L$1072&amp;'AQS Data'!$E$2:$E$1072,0)),"")</f>
        <v/>
      </c>
      <c r="L6" s="12" t="str">
        <f t="array" ref="L6">IFERROR(INDEX('AQS Data'!$P$2:$P$1072,MATCH(Summary!L$3&amp;MONTH(Summary!$F6)&amp;DAY(Summary!$F6)&amp;L$2,'AQS Data'!$N$2:$N$1072&amp;'AQS Data'!$M$2:$M$1072&amp;'AQS Data'!$L$2:$L$1072&amp;'AQS Data'!$E$2:$E$1072,0)),"")</f>
        <v/>
      </c>
      <c r="M6" s="12">
        <f t="array" ref="M6">IFERROR(INDEX('AQS Data'!$P$2:$P$1072,MATCH(Summary!M$3&amp;MONTH(Summary!$F6)&amp;DAY(Summary!$F6)&amp;M$2,'AQS Data'!$N$2:$N$1072&amp;'AQS Data'!$M$2:$M$1072&amp;'AQS Data'!$L$2:$L$1072&amp;'AQS Data'!$E$2:$E$1072,0)),"")</f>
        <v>2.9</v>
      </c>
      <c r="N6" s="12" t="str">
        <f t="array" ref="N6">IFERROR(INDEX('AQS Data'!$P$2:$P$1072,MATCH(Summary!N$3&amp;MONTH(Summary!$F6)&amp;DAY(Summary!$F6)&amp;N$2,'AQS Data'!$N$2:$N$1072&amp;'AQS Data'!$M$2:$M$1072&amp;'AQS Data'!$L$2:$L$1072&amp;'AQS Data'!$E$2:$E$1072,0)),"")</f>
        <v/>
      </c>
      <c r="O6" s="12" t="str">
        <f t="array" ref="O6">IFERROR(INDEX('AQS Data'!$P$2:$P$1072,MATCH(Summary!O$3&amp;MONTH(Summary!$F6)&amp;DAY(Summary!$F6)&amp;O$2,'AQS Data'!$N$2:$N$1072&amp;'AQS Data'!$M$2:$M$1072&amp;'AQS Data'!$L$2:$L$1072&amp;'AQS Data'!$E$2:$E$1072,0)),"")</f>
        <v/>
      </c>
      <c r="P6" s="12" t="str">
        <f t="array" ref="P6">IFERROR(INDEX('AQS Data'!$P$2:$P$1072,MATCH(Summary!P$3&amp;MONTH(Summary!$F6)&amp;DAY(Summary!$F6)&amp;P$2,'AQS Data'!$N$2:$N$1072&amp;'AQS Data'!$M$2:$M$1072&amp;'AQS Data'!$L$2:$L$1072&amp;'AQS Data'!$E$2:$E$1072,0)),"")</f>
        <v/>
      </c>
      <c r="Q6" s="12">
        <f t="array" ref="Q6">IFERROR(INDEX('AQS Data'!$P$2:$P$1072,MATCH(Summary!Q$3&amp;MONTH(Summary!$F6)&amp;DAY(Summary!$F6)&amp;Q$2,'AQS Data'!$N$2:$N$1072&amp;'AQS Data'!$M$2:$M$1072&amp;'AQS Data'!$L$2:$L$1072&amp;'AQS Data'!$E$2:$E$1072,0)),"")</f>
        <v>8.5</v>
      </c>
      <c r="R6" s="12" t="str">
        <f t="array" ref="R6">IFERROR(INDEX('AQS Data'!$P$2:$P$1072,MATCH(Summary!R$3&amp;MONTH(Summary!$F6)&amp;DAY(Summary!$F6)&amp;R$2,'AQS Data'!$N$2:$N$1072&amp;'AQS Data'!$M$2:$M$1072&amp;'AQS Data'!$L$2:$L$1072&amp;'AQS Data'!$E$2:$E$1072,0)),"")</f>
        <v/>
      </c>
      <c r="S6" s="12" t="str">
        <f t="array" ref="S6">IFERROR(INDEX('AQS Data'!$P$2:$P$1072,MATCH(Summary!S$3&amp;MONTH(Summary!$F6)&amp;DAY(Summary!$F6)&amp;S$2,'AQS Data'!$N$2:$N$1072&amp;'AQS Data'!$M$2:$M$1072&amp;'AQS Data'!$L$2:$L$1072&amp;'AQS Data'!$E$2:$E$1072,0)),"")</f>
        <v/>
      </c>
      <c r="T6" s="12" t="str">
        <f t="array" ref="T6">IFERROR(INDEX('AQS Data'!$P$2:$P$1072,MATCH(Summary!T$3&amp;MONTH(Summary!$F6)&amp;DAY(Summary!$F6)&amp;T$2,'AQS Data'!$N$2:$N$1072&amp;'AQS Data'!$M$2:$M$1072&amp;'AQS Data'!$L$2:$L$1072&amp;'AQS Data'!$E$2:$E$1072,0)),"")</f>
        <v/>
      </c>
      <c r="U6" s="12">
        <f t="array" ref="U6">IFERROR(INDEX('AQS Data'!$P$2:$P$1072,MATCH(Summary!U$3&amp;MONTH(Summary!$F6)&amp;DAY(Summary!$F6)&amp;U$2,'AQS Data'!$N$2:$N$1072&amp;'AQS Data'!$M$2:$M$1072&amp;'AQS Data'!$L$2:$L$1072&amp;'AQS Data'!$E$2:$E$1072,0)),"")</f>
        <v>2.5</v>
      </c>
      <c r="V6" s="12" t="str">
        <f t="array" ref="V6">IFERROR(INDEX('AQS Data'!$P$2:$P$1072,MATCH(Summary!V$3&amp;MONTH(Summary!$F6)&amp;DAY(Summary!$F6)&amp;V$2,'AQS Data'!$N$2:$N$1072&amp;'AQS Data'!$M$2:$M$1072&amp;'AQS Data'!$L$2:$L$1072&amp;'AQS Data'!$E$2:$E$1072,0)),"")</f>
        <v/>
      </c>
      <c r="W6" s="12" t="str">
        <f t="array" ref="W6">IFERROR(INDEX('AQS Data'!$P$2:$P$1072,MATCH(Summary!W$3&amp;MONTH(Summary!$F6)&amp;DAY(Summary!$F6)&amp;W$2,'AQS Data'!$N$2:$N$1072&amp;'AQS Data'!$M$2:$M$1072&amp;'AQS Data'!$L$2:$L$1072&amp;'AQS Data'!$E$2:$E$1072,0)),"")</f>
        <v/>
      </c>
      <c r="X6" s="19" t="str">
        <f t="array" ref="X6">IFERROR(INDEX('AQS Data'!$P$2:$P$1072,MATCH(Summary!X$3&amp;MONTH(Summary!$F6)&amp;DAY(Summary!$F6)&amp;X$2,'AQS Data'!$N$2:$N$1072&amp;'AQS Data'!$M$2:$M$1072&amp;'AQS Data'!$L$2:$L$1072&amp;'AQS Data'!$E$2:$E$1072,0)),"")</f>
        <v/>
      </c>
      <c r="Z6" s="25">
        <v>42889</v>
      </c>
      <c r="AA6" s="11" t="str">
        <f t="array" ref="AA6">IFERROR(INDEX('AQS Data'!$P$2:$P$1072,MATCH(Summary!AA$3&amp;MONTH(Summary!$F6)&amp;DAY(Summary!$F6)&amp;AA$2,'AQS Data'!$N$2:$N$1072&amp;'AQS Data'!$M$2:$M$1072&amp;'AQS Data'!$L$2:$L$1072&amp;'AQS Data'!$E$2:$E$1072,0)),"")</f>
        <v/>
      </c>
      <c r="AB6" s="12" t="str">
        <f t="array" ref="AB6">IFERROR(INDEX('AQS Data'!$P$2:$P$1072,MATCH(Summary!AB$3&amp;MONTH(Summary!$F6)&amp;DAY(Summary!$F6)&amp;AB$2,'AQS Data'!$N$2:$N$1072&amp;'AQS Data'!$M$2:$M$1072&amp;'AQS Data'!$L$2:$L$1072&amp;'AQS Data'!$E$2:$E$1072,0)),"")</f>
        <v/>
      </c>
      <c r="AC6" s="12" t="str">
        <f t="array" ref="AC6">IFERROR(INDEX('AQS Data'!$P$2:$P$1072,MATCH(Summary!AC$3&amp;MONTH(Summary!$F6)&amp;DAY(Summary!$F6)&amp;AC$2,'AQS Data'!$N$2:$N$1072&amp;'AQS Data'!$M$2:$M$1072&amp;'AQS Data'!$L$2:$L$1072&amp;'AQS Data'!$E$2:$E$1072,0)),"")</f>
        <v/>
      </c>
      <c r="AD6" s="12">
        <f t="array" ref="AD6">IFERROR(INDEX('AQS Data'!$P$2:$P$1072,MATCH(Summary!AD$3&amp;MONTH(Summary!$F6)&amp;DAY(Summary!$F6)&amp;AD$2,'AQS Data'!$N$2:$N$1072&amp;'AQS Data'!$M$2:$M$1072&amp;'AQS Data'!$L$2:$L$1072&amp;'AQS Data'!$E$2:$E$1072,0)),"")</f>
        <v>2.4</v>
      </c>
      <c r="AE6" s="12" t="str">
        <f t="array" ref="AE6">IFERROR(INDEX('AQS Data'!$P$2:$P$1072,MATCH(Summary!AE$3&amp;MONTH(Summary!$F6)&amp;DAY(Summary!$F6)&amp;AE$2,'AQS Data'!$N$2:$N$1072&amp;'AQS Data'!$M$2:$M$1072&amp;'AQS Data'!$L$2:$L$1072&amp;'AQS Data'!$E$2:$E$1072,0)),"")</f>
        <v/>
      </c>
      <c r="AF6" s="12" t="str">
        <f t="array" ref="AF6">IFERROR(INDEX('AQS Data'!$P$2:$P$1072,MATCH(Summary!AF$3&amp;MONTH(Summary!$F6)&amp;DAY(Summary!$F6)&amp;AF$2,'AQS Data'!$N$2:$N$1072&amp;'AQS Data'!$M$2:$M$1072&amp;'AQS Data'!$L$2:$L$1072&amp;'AQS Data'!$E$2:$E$1072,0)),"")</f>
        <v/>
      </c>
      <c r="AG6" s="19" t="str">
        <f t="array" ref="AG6">IFERROR(INDEX('AQS Data'!$P$2:$P$1072,MATCH(Summary!AG$3&amp;MONTH(Summary!$F6)&amp;DAY(Summary!$F6)&amp;AG$2,'AQS Data'!$N$2:$N$1072&amp;'AQS Data'!$M$2:$M$1072&amp;'AQS Data'!$L$2:$L$1072&amp;'AQS Data'!$E$2:$E$1072,0)),"")</f>
        <v/>
      </c>
      <c r="AI6" s="25">
        <v>42889</v>
      </c>
      <c r="AJ6" s="11" t="str">
        <f t="array" ref="AJ6">IFERROR(INDEX('AQS Data'!$P$2:$P$1072,MATCH(Summary!AJ$3&amp;MONTH(Summary!$F6)&amp;DAY(Summary!$F6)&amp;AJ$2,'AQS Data'!$N$2:$N$1072&amp;'AQS Data'!$M$2:$M$1072&amp;'AQS Data'!$L$2:$L$1072&amp;'AQS Data'!$E$2:$E$1072,0)),"")</f>
        <v/>
      </c>
      <c r="AK6" s="106"/>
      <c r="AL6" s="106"/>
      <c r="AM6" s="12" t="str">
        <f t="array" ref="AM6">IFERROR(INDEX('AQS Data'!$P$2:$P$1072,MATCH(Summary!AM$3&amp;MONTH(Summary!$F6)&amp;DAY(Summary!$F6)&amp;AM$2,'AQS Data'!$N$2:$N$1072&amp;'AQS Data'!$M$2:$M$1072&amp;'AQS Data'!$L$2:$L$1072&amp;'AQS Data'!$E$2:$E$1072,0)),"")</f>
        <v/>
      </c>
      <c r="AN6" s="19" t="str">
        <f t="array" ref="AN6">IFERROR(INDEX('AQS Data'!$P$2:$P$1072,MATCH(Summary!AN$3&amp;MONTH(Summary!$F6)&amp;DAY(Summary!$F6)&amp;AN$2,'AQS Data'!$N$2:$N$1072&amp;'AQS Data'!$M$2:$M$1072&amp;'AQS Data'!$L$2:$L$1072&amp;'AQS Data'!$E$2:$E$1072,0)),"")</f>
        <v/>
      </c>
    </row>
    <row r="7" spans="1:41" x14ac:dyDescent="0.25">
      <c r="A7" s="35">
        <v>35</v>
      </c>
      <c r="B7" s="31">
        <f>AVERAGEIFS('AQS Data'!$P$2:$P$1072,'AQS Data'!$T$2:$T$1072,"&lt;&gt;Y",'AQS Data'!$E$2:$E$1072,$A7,'AQS Data'!$N$2:$N$1072,"&lt;="&amp;RIGHT(B$4,4))</f>
        <v>4.1589743589743575</v>
      </c>
      <c r="C7" s="38">
        <f>AVERAGEIFS('AQS Data'!$P$2:$P$1072,'AQS Data'!$T$2:$T$1072,"&lt;&gt;Y",'AQS Data'!$E$2:$E$1072,$A7,'AQS Data'!$N$2:$N$1072,"&lt;="&amp;RIGHT(C$4,4))</f>
        <v>4.6517241379310352</v>
      </c>
      <c r="D7" s="32">
        <f>AVERAGEIFS('AQS Data'!$P$2:$P$1072,'AQS Data'!$T$2:$T$1072,"&lt;&gt;Y",'AQS Data'!$E$2:$E$1072,$A7,'AQS Data'!$N$2:$N$1072,"&lt;="&amp;RIGHT(D$4,4))</f>
        <v>4.7607843137254902</v>
      </c>
      <c r="F7" s="25">
        <v>42890</v>
      </c>
      <c r="G7" s="11" t="str">
        <f t="array" ref="G7">IFERROR(INDEX('AQS Data'!$P$2:$P$1072,MATCH(Summary!G$3&amp;MONTH(Summary!$F7)&amp;DAY(Summary!$F7)&amp;G$2,'AQS Data'!$N$2:$N$1072&amp;'AQS Data'!$M$2:$M$1072&amp;'AQS Data'!$L$2:$L$1072&amp;'AQS Data'!$E$2:$E$1072,0)),"")</f>
        <v/>
      </c>
      <c r="H7" s="12" t="str">
        <f t="array" ref="H7">IFERROR(INDEX('AQS Data'!$P$2:$P$1072,MATCH(Summary!H$3&amp;MONTH(Summary!$F7)&amp;DAY(Summary!$F7)&amp;H$2,'AQS Data'!$N$2:$N$1072&amp;'AQS Data'!$M$2:$M$1072&amp;'AQS Data'!$L$2:$L$1072&amp;'AQS Data'!$E$2:$E$1072,0)),"")</f>
        <v/>
      </c>
      <c r="I7" s="12" t="str">
        <f t="array" ref="I7">IFERROR(INDEX('AQS Data'!$P$2:$P$1072,MATCH(Summary!I$3&amp;MONTH(Summary!$F7)&amp;DAY(Summary!$F7)&amp;I$2,'AQS Data'!$N$2:$N$1072&amp;'AQS Data'!$M$2:$M$1072&amp;'AQS Data'!$L$2:$L$1072&amp;'AQS Data'!$E$2:$E$1072,0)),"")</f>
        <v/>
      </c>
      <c r="J7" s="12">
        <f t="array" ref="J7">IFERROR(INDEX('AQS Data'!$P$2:$P$1072,MATCH(Summary!J$3&amp;MONTH(Summary!$F7)&amp;DAY(Summary!$F7)&amp;J$2,'AQS Data'!$N$2:$N$1072&amp;'AQS Data'!$M$2:$M$1072&amp;'AQS Data'!$L$2:$L$1072&amp;'AQS Data'!$E$2:$E$1072,0)),"")</f>
        <v>1</v>
      </c>
      <c r="K7" s="12" t="str">
        <f t="array" ref="K7">IFERROR(INDEX('AQS Data'!$P$2:$P$1072,MATCH(Summary!K$3&amp;MONTH(Summary!$F7)&amp;DAY(Summary!$F7)&amp;K$2,'AQS Data'!$N$2:$N$1072&amp;'AQS Data'!$M$2:$M$1072&amp;'AQS Data'!$L$2:$L$1072&amp;'AQS Data'!$E$2:$E$1072,0)),"")</f>
        <v/>
      </c>
      <c r="L7" s="12" t="str">
        <f t="array" ref="L7">IFERROR(INDEX('AQS Data'!$P$2:$P$1072,MATCH(Summary!L$3&amp;MONTH(Summary!$F7)&amp;DAY(Summary!$F7)&amp;L$2,'AQS Data'!$N$2:$N$1072&amp;'AQS Data'!$M$2:$M$1072&amp;'AQS Data'!$L$2:$L$1072&amp;'AQS Data'!$E$2:$E$1072,0)),"")</f>
        <v/>
      </c>
      <c r="M7" s="12" t="str">
        <f t="array" ref="M7">IFERROR(INDEX('AQS Data'!$P$2:$P$1072,MATCH(Summary!M$3&amp;MONTH(Summary!$F7)&amp;DAY(Summary!$F7)&amp;M$2,'AQS Data'!$N$2:$N$1072&amp;'AQS Data'!$M$2:$M$1072&amp;'AQS Data'!$L$2:$L$1072&amp;'AQS Data'!$E$2:$E$1072,0)),"")</f>
        <v/>
      </c>
      <c r="N7" s="12">
        <f t="array" ref="N7">IFERROR(INDEX('AQS Data'!$P$2:$P$1072,MATCH(Summary!N$3&amp;MONTH(Summary!$F7)&amp;DAY(Summary!$F7)&amp;N$2,'AQS Data'!$N$2:$N$1072&amp;'AQS Data'!$M$2:$M$1072&amp;'AQS Data'!$L$2:$L$1072&amp;'AQS Data'!$E$2:$E$1072,0)),"")</f>
        <v>1.2</v>
      </c>
      <c r="O7" s="12" t="str">
        <f t="array" ref="O7">IFERROR(INDEX('AQS Data'!$P$2:$P$1072,MATCH(Summary!O$3&amp;MONTH(Summary!$F7)&amp;DAY(Summary!$F7)&amp;O$2,'AQS Data'!$N$2:$N$1072&amp;'AQS Data'!$M$2:$M$1072&amp;'AQS Data'!$L$2:$L$1072&amp;'AQS Data'!$E$2:$E$1072,0)),"")</f>
        <v/>
      </c>
      <c r="P7" s="12" t="str">
        <f t="array" ref="P7">IFERROR(INDEX('AQS Data'!$P$2:$P$1072,MATCH(Summary!P$3&amp;MONTH(Summary!$F7)&amp;DAY(Summary!$F7)&amp;P$2,'AQS Data'!$N$2:$N$1072&amp;'AQS Data'!$M$2:$M$1072&amp;'AQS Data'!$L$2:$L$1072&amp;'AQS Data'!$E$2:$E$1072,0)),"")</f>
        <v/>
      </c>
      <c r="Q7" s="12" t="str">
        <f t="array" ref="Q7">IFERROR(INDEX('AQS Data'!$P$2:$P$1072,MATCH(Summary!Q$3&amp;MONTH(Summary!$F7)&amp;DAY(Summary!$F7)&amp;Q$2,'AQS Data'!$N$2:$N$1072&amp;'AQS Data'!$M$2:$M$1072&amp;'AQS Data'!$L$2:$L$1072&amp;'AQS Data'!$E$2:$E$1072,0)),"")</f>
        <v/>
      </c>
      <c r="R7" s="12">
        <f t="array" ref="R7">IFERROR(INDEX('AQS Data'!$P$2:$P$1072,MATCH(Summary!R$3&amp;MONTH(Summary!$F7)&amp;DAY(Summary!$F7)&amp;R$2,'AQS Data'!$N$2:$N$1072&amp;'AQS Data'!$M$2:$M$1072&amp;'AQS Data'!$L$2:$L$1072&amp;'AQS Data'!$E$2:$E$1072,0)),"")</f>
        <v>10.9</v>
      </c>
      <c r="S7" s="12" t="str">
        <f t="array" ref="S7">IFERROR(INDEX('AQS Data'!$P$2:$P$1072,MATCH(Summary!S$3&amp;MONTH(Summary!$F7)&amp;DAY(Summary!$F7)&amp;S$2,'AQS Data'!$N$2:$N$1072&amp;'AQS Data'!$M$2:$M$1072&amp;'AQS Data'!$L$2:$L$1072&amp;'AQS Data'!$E$2:$E$1072,0)),"")</f>
        <v/>
      </c>
      <c r="T7" s="12" t="str">
        <f t="array" ref="T7">IFERROR(INDEX('AQS Data'!$P$2:$P$1072,MATCH(Summary!T$3&amp;MONTH(Summary!$F7)&amp;DAY(Summary!$F7)&amp;T$2,'AQS Data'!$N$2:$N$1072&amp;'AQS Data'!$M$2:$M$1072&amp;'AQS Data'!$L$2:$L$1072&amp;'AQS Data'!$E$2:$E$1072,0)),"")</f>
        <v/>
      </c>
      <c r="U7" s="12" t="str">
        <f t="array" ref="U7">IFERROR(INDEX('AQS Data'!$P$2:$P$1072,MATCH(Summary!U$3&amp;MONTH(Summary!$F7)&amp;DAY(Summary!$F7)&amp;U$2,'AQS Data'!$N$2:$N$1072&amp;'AQS Data'!$M$2:$M$1072&amp;'AQS Data'!$L$2:$L$1072&amp;'AQS Data'!$E$2:$E$1072,0)),"")</f>
        <v/>
      </c>
      <c r="V7" s="12">
        <f t="array" ref="V7">IFERROR(INDEX('AQS Data'!$P$2:$P$1072,MATCH(Summary!V$3&amp;MONTH(Summary!$F7)&amp;DAY(Summary!$F7)&amp;V$2,'AQS Data'!$N$2:$N$1072&amp;'AQS Data'!$M$2:$M$1072&amp;'AQS Data'!$L$2:$L$1072&amp;'AQS Data'!$E$2:$E$1072,0)),"")</f>
        <v>3.2</v>
      </c>
      <c r="W7" s="12" t="str">
        <f t="array" ref="W7">IFERROR(INDEX('AQS Data'!$P$2:$P$1072,MATCH(Summary!W$3&amp;MONTH(Summary!$F7)&amp;DAY(Summary!$F7)&amp;W$2,'AQS Data'!$N$2:$N$1072&amp;'AQS Data'!$M$2:$M$1072&amp;'AQS Data'!$L$2:$L$1072&amp;'AQS Data'!$E$2:$E$1072,0)),"")</f>
        <v/>
      </c>
      <c r="X7" s="19" t="str">
        <f t="array" ref="X7">IFERROR(INDEX('AQS Data'!$P$2:$P$1072,MATCH(Summary!X$3&amp;MONTH(Summary!$F7)&amp;DAY(Summary!$F7)&amp;X$2,'AQS Data'!$N$2:$N$1072&amp;'AQS Data'!$M$2:$M$1072&amp;'AQS Data'!$L$2:$L$1072&amp;'AQS Data'!$E$2:$E$1072,0)),"")</f>
        <v/>
      </c>
      <c r="Z7" s="25">
        <v>42890</v>
      </c>
      <c r="AA7" s="11">
        <f t="array" ref="AA7">IFERROR(INDEX('AQS Data'!$P$2:$P$1072,MATCH(Summary!AA$3&amp;MONTH(Summary!$F7)&amp;DAY(Summary!$F7)&amp;AA$2,'AQS Data'!$N$2:$N$1072&amp;'AQS Data'!$M$2:$M$1072&amp;'AQS Data'!$L$2:$L$1072&amp;'AQS Data'!$E$2:$E$1072,0)),"")</f>
        <v>11.5</v>
      </c>
      <c r="AB7" s="12" t="str">
        <f t="array" ref="AB7">IFERROR(INDEX('AQS Data'!$P$2:$P$1072,MATCH(Summary!AB$3&amp;MONTH(Summary!$F7)&amp;DAY(Summary!$F7)&amp;AB$2,'AQS Data'!$N$2:$N$1072&amp;'AQS Data'!$M$2:$M$1072&amp;'AQS Data'!$L$2:$L$1072&amp;'AQS Data'!$E$2:$E$1072,0)),"")</f>
        <v/>
      </c>
      <c r="AC7" s="12" t="str">
        <f t="array" ref="AC7">IFERROR(INDEX('AQS Data'!$P$2:$P$1072,MATCH(Summary!AC$3&amp;MONTH(Summary!$F7)&amp;DAY(Summary!$F7)&amp;AC$2,'AQS Data'!$N$2:$N$1072&amp;'AQS Data'!$M$2:$M$1072&amp;'AQS Data'!$L$2:$L$1072&amp;'AQS Data'!$E$2:$E$1072,0)),"")</f>
        <v/>
      </c>
      <c r="AD7" s="12" t="str">
        <f t="array" ref="AD7">IFERROR(INDEX('AQS Data'!$P$2:$P$1072,MATCH(Summary!AD$3&amp;MONTH(Summary!$F7)&amp;DAY(Summary!$F7)&amp;AD$2,'AQS Data'!$N$2:$N$1072&amp;'AQS Data'!$M$2:$M$1072&amp;'AQS Data'!$L$2:$L$1072&amp;'AQS Data'!$E$2:$E$1072,0)),"")</f>
        <v/>
      </c>
      <c r="AE7" s="12">
        <f t="array" ref="AE7">IFERROR(INDEX('AQS Data'!$P$2:$P$1072,MATCH(Summary!AE$3&amp;MONTH(Summary!$F7)&amp;DAY(Summary!$F7)&amp;AE$2,'AQS Data'!$N$2:$N$1072&amp;'AQS Data'!$M$2:$M$1072&amp;'AQS Data'!$L$2:$L$1072&amp;'AQS Data'!$E$2:$E$1072,0)),"")</f>
        <v>3.4</v>
      </c>
      <c r="AF7" s="12" t="str">
        <f t="array" ref="AF7">IFERROR(INDEX('AQS Data'!$P$2:$P$1072,MATCH(Summary!AF$3&amp;MONTH(Summary!$F7)&amp;DAY(Summary!$F7)&amp;AF$2,'AQS Data'!$N$2:$N$1072&amp;'AQS Data'!$M$2:$M$1072&amp;'AQS Data'!$L$2:$L$1072&amp;'AQS Data'!$E$2:$E$1072,0)),"")</f>
        <v/>
      </c>
      <c r="AG7" s="19" t="str">
        <f t="array" ref="AG7">IFERROR(INDEX('AQS Data'!$P$2:$P$1072,MATCH(Summary!AG$3&amp;MONTH(Summary!$F7)&amp;DAY(Summary!$F7)&amp;AG$2,'AQS Data'!$N$2:$N$1072&amp;'AQS Data'!$M$2:$M$1072&amp;'AQS Data'!$L$2:$L$1072&amp;'AQS Data'!$E$2:$E$1072,0)),"")</f>
        <v/>
      </c>
      <c r="AI7" s="25">
        <v>42890</v>
      </c>
      <c r="AJ7" s="11" t="str">
        <f t="array" ref="AJ7">IFERROR(INDEX('AQS Data'!$P$2:$P$1072,MATCH(Summary!AJ$3&amp;MONTH(Summary!$F7)&amp;DAY(Summary!$F7)&amp;AJ$2,'AQS Data'!$N$2:$N$1072&amp;'AQS Data'!$M$2:$M$1072&amp;'AQS Data'!$L$2:$L$1072&amp;'AQS Data'!$E$2:$E$1072,0)),"")</f>
        <v/>
      </c>
      <c r="AK7" s="106"/>
      <c r="AL7" s="106"/>
      <c r="AM7" s="12" t="str">
        <f t="array" ref="AM7">IFERROR(INDEX('AQS Data'!$P$2:$P$1072,MATCH(Summary!AM$3&amp;MONTH(Summary!$F7)&amp;DAY(Summary!$F7)&amp;AM$2,'AQS Data'!$N$2:$N$1072&amp;'AQS Data'!$M$2:$M$1072&amp;'AQS Data'!$L$2:$L$1072&amp;'AQS Data'!$E$2:$E$1072,0)),"")</f>
        <v/>
      </c>
      <c r="AN7" s="19" t="str">
        <f t="array" ref="AN7">IFERROR(INDEX('AQS Data'!$P$2:$P$1072,MATCH(Summary!AN$3&amp;MONTH(Summary!$F7)&amp;DAY(Summary!$F7)&amp;AN$2,'AQS Data'!$N$2:$N$1072&amp;'AQS Data'!$M$2:$M$1072&amp;'AQS Data'!$L$2:$L$1072&amp;'AQS Data'!$E$2:$E$1072,0)),"")</f>
        <v/>
      </c>
    </row>
    <row r="8" spans="1:41" ht="15.75" thickBot="1" x14ac:dyDescent="0.3">
      <c r="A8" s="36" t="s">
        <v>49</v>
      </c>
      <c r="B8" s="33">
        <f>AVERAGEIFS('AQS Data'!$P$2:$P$1072,'AQS Data'!$T$2:$T$1072,"&lt;&gt;Y",'AQS Data'!$N$2:$N$1072,"&lt;="&amp;RIGHT(B$4,4))</f>
        <v>3.9514531754574742</v>
      </c>
      <c r="C8" s="39">
        <f>AVERAGEIFS('AQS Data'!$P$2:$P$1072,'AQS Data'!$T$2:$T$1072,"&lt;&gt;Y",'AQS Data'!$N$2:$N$1072,"&lt;="&amp;RIGHT(C$4,4))</f>
        <v>4.2143703703703679</v>
      </c>
      <c r="D8" s="34">
        <f>AVERAGEIFS('AQS Data'!$P$2:$P$1072,'AQS Data'!$T$2:$T$1072,"&lt;&gt;Y",'AQS Data'!$N$2:$N$1072,"&lt;="&amp;RIGHT(D$4,4))</f>
        <v>4.0851089588377683</v>
      </c>
      <c r="F8" s="25">
        <v>42891</v>
      </c>
      <c r="G8" s="11">
        <f t="array" ref="G8">IFERROR(INDEX('AQS Data'!$P$2:$P$1072,MATCH(Summary!G$3&amp;MONTH(Summary!$F8)&amp;DAY(Summary!$F8)&amp;G$2,'AQS Data'!$N$2:$N$1072&amp;'AQS Data'!$M$2:$M$1072&amp;'AQS Data'!$L$2:$L$1072&amp;'AQS Data'!$E$2:$E$1072,0)),"")</f>
        <v>6.2</v>
      </c>
      <c r="H8" s="12">
        <f t="array" ref="H8">IFERROR(INDEX('AQS Data'!$P$2:$P$1072,MATCH(Summary!H$3&amp;MONTH(Summary!$F8)&amp;DAY(Summary!$F8)&amp;H$2,'AQS Data'!$N$2:$N$1072&amp;'AQS Data'!$M$2:$M$1072&amp;'AQS Data'!$L$2:$L$1072&amp;'AQS Data'!$E$2:$E$1072,0)),"")</f>
        <v>4.3</v>
      </c>
      <c r="I8" s="12" t="str">
        <f t="array" ref="I8">IFERROR(INDEX('AQS Data'!$P$2:$P$1072,MATCH(Summary!I$3&amp;MONTH(Summary!$F8)&amp;DAY(Summary!$F8)&amp;I$2,'AQS Data'!$N$2:$N$1072&amp;'AQS Data'!$M$2:$M$1072&amp;'AQS Data'!$L$2:$L$1072&amp;'AQS Data'!$E$2:$E$1072,0)),"")</f>
        <v/>
      </c>
      <c r="J8" s="12" t="str">
        <f t="array" ref="J8">IFERROR(INDEX('AQS Data'!$P$2:$P$1072,MATCH(Summary!J$3&amp;MONTH(Summary!$F8)&amp;DAY(Summary!$F8)&amp;J$2,'AQS Data'!$N$2:$N$1072&amp;'AQS Data'!$M$2:$M$1072&amp;'AQS Data'!$L$2:$L$1072&amp;'AQS Data'!$E$2:$E$1072,0)),"")</f>
        <v/>
      </c>
      <c r="K8" s="12">
        <f t="array" ref="K8">IFERROR(INDEX('AQS Data'!$P$2:$P$1072,MATCH(Summary!K$3&amp;MONTH(Summary!$F8)&amp;DAY(Summary!$F8)&amp;K$2,'AQS Data'!$N$2:$N$1072&amp;'AQS Data'!$M$2:$M$1072&amp;'AQS Data'!$L$2:$L$1072&amp;'AQS Data'!$E$2:$E$1072,0)),"")</f>
        <v>5.2</v>
      </c>
      <c r="L8" s="12" t="str">
        <f t="array" ref="L8">IFERROR(INDEX('AQS Data'!$P$2:$P$1072,MATCH(Summary!L$3&amp;MONTH(Summary!$F8)&amp;DAY(Summary!$F8)&amp;L$2,'AQS Data'!$N$2:$N$1072&amp;'AQS Data'!$M$2:$M$1072&amp;'AQS Data'!$L$2:$L$1072&amp;'AQS Data'!$E$2:$E$1072,0)),"")</f>
        <v/>
      </c>
      <c r="M8" s="12" t="str">
        <f t="array" ref="M8">IFERROR(INDEX('AQS Data'!$P$2:$P$1072,MATCH(Summary!M$3&amp;MONTH(Summary!$F8)&amp;DAY(Summary!$F8)&amp;M$2,'AQS Data'!$N$2:$N$1072&amp;'AQS Data'!$M$2:$M$1072&amp;'AQS Data'!$L$2:$L$1072&amp;'AQS Data'!$E$2:$E$1072,0)),"")</f>
        <v/>
      </c>
      <c r="N8" s="12" t="str">
        <f t="array" ref="N8">IFERROR(INDEX('AQS Data'!$P$2:$P$1072,MATCH(Summary!N$3&amp;MONTH(Summary!$F8)&amp;DAY(Summary!$F8)&amp;N$2,'AQS Data'!$N$2:$N$1072&amp;'AQS Data'!$M$2:$M$1072&amp;'AQS Data'!$L$2:$L$1072&amp;'AQS Data'!$E$2:$E$1072,0)),"")</f>
        <v/>
      </c>
      <c r="O8" s="12" t="str">
        <f t="array" ref="O8">IFERROR(INDEX('AQS Data'!$P$2:$P$1072,MATCH(Summary!O$3&amp;MONTH(Summary!$F8)&amp;DAY(Summary!$F8)&amp;O$2,'AQS Data'!$N$2:$N$1072&amp;'AQS Data'!$M$2:$M$1072&amp;'AQS Data'!$L$2:$L$1072&amp;'AQS Data'!$E$2:$E$1072,0)),"")</f>
        <v/>
      </c>
      <c r="P8" s="12">
        <f t="array" ref="P8">IFERROR(INDEX('AQS Data'!$P$2:$P$1072,MATCH(Summary!P$3&amp;MONTH(Summary!$F8)&amp;DAY(Summary!$F8)&amp;P$2,'AQS Data'!$N$2:$N$1072&amp;'AQS Data'!$M$2:$M$1072&amp;'AQS Data'!$L$2:$L$1072&amp;'AQS Data'!$E$2:$E$1072,0)),"")</f>
        <v>1.6</v>
      </c>
      <c r="Q8" s="12" t="str">
        <f t="array" ref="Q8">IFERROR(INDEX('AQS Data'!$P$2:$P$1072,MATCH(Summary!Q$3&amp;MONTH(Summary!$F8)&amp;DAY(Summary!$F8)&amp;Q$2,'AQS Data'!$N$2:$N$1072&amp;'AQS Data'!$M$2:$M$1072&amp;'AQS Data'!$L$2:$L$1072&amp;'AQS Data'!$E$2:$E$1072,0)),"")</f>
        <v/>
      </c>
      <c r="R8" s="12" t="str">
        <f t="array" ref="R8">IFERROR(INDEX('AQS Data'!$P$2:$P$1072,MATCH(Summary!R$3&amp;MONTH(Summary!$F8)&amp;DAY(Summary!$F8)&amp;R$2,'AQS Data'!$N$2:$N$1072&amp;'AQS Data'!$M$2:$M$1072&amp;'AQS Data'!$L$2:$L$1072&amp;'AQS Data'!$E$2:$E$1072,0)),"")</f>
        <v/>
      </c>
      <c r="S8" s="12">
        <f t="array" ref="S8">IFERROR(INDEX('AQS Data'!$P$2:$P$1072,MATCH(Summary!S$3&amp;MONTH(Summary!$F8)&amp;DAY(Summary!$F8)&amp;S$2,'AQS Data'!$N$2:$N$1072&amp;'AQS Data'!$M$2:$M$1072&amp;'AQS Data'!$L$2:$L$1072&amp;'AQS Data'!$E$2:$E$1072,0)),"")</f>
        <v>2.8</v>
      </c>
      <c r="T8" s="12">
        <f t="array" ref="T8">IFERROR(INDEX('AQS Data'!$P$2:$P$1072,MATCH(Summary!T$3&amp;MONTH(Summary!$F8)&amp;DAY(Summary!$F8)&amp;T$2,'AQS Data'!$N$2:$N$1072&amp;'AQS Data'!$M$2:$M$1072&amp;'AQS Data'!$L$2:$L$1072&amp;'AQS Data'!$E$2:$E$1072,0)),"")</f>
        <v>0.1</v>
      </c>
      <c r="U8" s="12" t="str">
        <f t="array" ref="U8">IFERROR(INDEX('AQS Data'!$P$2:$P$1072,MATCH(Summary!U$3&amp;MONTH(Summary!$F8)&amp;DAY(Summary!$F8)&amp;U$2,'AQS Data'!$N$2:$N$1072&amp;'AQS Data'!$M$2:$M$1072&amp;'AQS Data'!$L$2:$L$1072&amp;'AQS Data'!$E$2:$E$1072,0)),"")</f>
        <v/>
      </c>
      <c r="V8" s="12" t="str">
        <f t="array" ref="V8">IFERROR(INDEX('AQS Data'!$P$2:$P$1072,MATCH(Summary!V$3&amp;MONTH(Summary!$F8)&amp;DAY(Summary!$F8)&amp;V$2,'AQS Data'!$N$2:$N$1072&amp;'AQS Data'!$M$2:$M$1072&amp;'AQS Data'!$L$2:$L$1072&amp;'AQS Data'!$E$2:$E$1072,0)),"")</f>
        <v/>
      </c>
      <c r="W8" s="12">
        <f t="array" ref="W8">IFERROR(INDEX('AQS Data'!$P$2:$P$1072,MATCH(Summary!W$3&amp;MONTH(Summary!$F8)&amp;DAY(Summary!$F8)&amp;W$2,'AQS Data'!$N$2:$N$1072&amp;'AQS Data'!$M$2:$M$1072&amp;'AQS Data'!$L$2:$L$1072&amp;'AQS Data'!$E$2:$E$1072,0)),"")</f>
        <v>2.2999999999999998</v>
      </c>
      <c r="X8" s="19">
        <f t="array" ref="X8">IFERROR(INDEX('AQS Data'!$P$2:$P$1072,MATCH(Summary!X$3&amp;MONTH(Summary!$F8)&amp;DAY(Summary!$F8)&amp;X$2,'AQS Data'!$N$2:$N$1072&amp;'AQS Data'!$M$2:$M$1072&amp;'AQS Data'!$L$2:$L$1072&amp;'AQS Data'!$E$2:$E$1072,0)),"")</f>
        <v>1.9</v>
      </c>
      <c r="Z8" s="25">
        <v>42891</v>
      </c>
      <c r="AA8" s="11" t="str">
        <f t="array" ref="AA8">IFERROR(INDEX('AQS Data'!$P$2:$P$1072,MATCH(Summary!AA$3&amp;MONTH(Summary!$F8)&amp;DAY(Summary!$F8)&amp;AA$2,'AQS Data'!$N$2:$N$1072&amp;'AQS Data'!$M$2:$M$1072&amp;'AQS Data'!$L$2:$L$1072&amp;'AQS Data'!$E$2:$E$1072,0)),"")</f>
        <v/>
      </c>
      <c r="AB8" s="12">
        <f t="array" ref="AB8">IFERROR(INDEX('AQS Data'!$P$2:$P$1072,MATCH(Summary!AB$3&amp;MONTH(Summary!$F8)&amp;DAY(Summary!$F8)&amp;AB$2,'AQS Data'!$N$2:$N$1072&amp;'AQS Data'!$M$2:$M$1072&amp;'AQS Data'!$L$2:$L$1072&amp;'AQS Data'!$E$2:$E$1072,0)),"")</f>
        <v>3.1</v>
      </c>
      <c r="AC8" s="12">
        <f t="array" ref="AC8">IFERROR(INDEX('AQS Data'!$P$2:$P$1072,MATCH(Summary!AC$3&amp;MONTH(Summary!$F8)&amp;DAY(Summary!$F8)&amp;AC$2,'AQS Data'!$N$2:$N$1072&amp;'AQS Data'!$M$2:$M$1072&amp;'AQS Data'!$L$2:$L$1072&amp;'AQS Data'!$E$2:$E$1072,0)),"")</f>
        <v>3.7</v>
      </c>
      <c r="AD8" s="12" t="str">
        <f t="array" ref="AD8">IFERROR(INDEX('AQS Data'!$P$2:$P$1072,MATCH(Summary!AD$3&amp;MONTH(Summary!$F8)&amp;DAY(Summary!$F8)&amp;AD$2,'AQS Data'!$N$2:$N$1072&amp;'AQS Data'!$M$2:$M$1072&amp;'AQS Data'!$L$2:$L$1072&amp;'AQS Data'!$E$2:$E$1072,0)),"")</f>
        <v/>
      </c>
      <c r="AE8" s="12" t="str">
        <f t="array" ref="AE8">IFERROR(INDEX('AQS Data'!$P$2:$P$1072,MATCH(Summary!AE$3&amp;MONTH(Summary!$F8)&amp;DAY(Summary!$F8)&amp;AE$2,'AQS Data'!$N$2:$N$1072&amp;'AQS Data'!$M$2:$M$1072&amp;'AQS Data'!$L$2:$L$1072&amp;'AQS Data'!$E$2:$E$1072,0)),"")</f>
        <v/>
      </c>
      <c r="AF8" s="12">
        <f t="array" ref="AF8">IFERROR(INDEX('AQS Data'!$P$2:$P$1072,MATCH(Summary!AF$3&amp;MONTH(Summary!$F8)&amp;DAY(Summary!$F8)&amp;AF$2,'AQS Data'!$N$2:$N$1072&amp;'AQS Data'!$M$2:$M$1072&amp;'AQS Data'!$L$2:$L$1072&amp;'AQS Data'!$E$2:$E$1072,0)),"")</f>
        <v>2</v>
      </c>
      <c r="AG8" s="19">
        <f t="array" ref="AG8">IFERROR(INDEX('AQS Data'!$P$2:$P$1072,MATCH(Summary!AG$3&amp;MONTH(Summary!$F8)&amp;DAY(Summary!$F8)&amp;AG$2,'AQS Data'!$N$2:$N$1072&amp;'AQS Data'!$M$2:$M$1072&amp;'AQS Data'!$L$2:$L$1072&amp;'AQS Data'!$E$2:$E$1072,0)),"")</f>
        <v>2</v>
      </c>
      <c r="AI8" s="25">
        <v>42891</v>
      </c>
      <c r="AJ8" s="11" t="str">
        <f t="array" ref="AJ8">IFERROR(INDEX('AQS Data'!$P$2:$P$1072,MATCH(Summary!AJ$3&amp;MONTH(Summary!$F8)&amp;DAY(Summary!$F8)&amp;AJ$2,'AQS Data'!$N$2:$N$1072&amp;'AQS Data'!$M$2:$M$1072&amp;'AQS Data'!$L$2:$L$1072&amp;'AQS Data'!$E$2:$E$1072,0)),"")</f>
        <v/>
      </c>
      <c r="AK8" s="106"/>
      <c r="AL8" s="106"/>
      <c r="AM8" s="12">
        <f t="array" ref="AM8">IFERROR(INDEX('AQS Data'!$P$2:$P$1072,MATCH(Summary!AM$3&amp;MONTH(Summary!$F8)&amp;DAY(Summary!$F8)&amp;AM$2,'AQS Data'!$N$2:$N$1072&amp;'AQS Data'!$M$2:$M$1072&amp;'AQS Data'!$L$2:$L$1072&amp;'AQS Data'!$E$2:$E$1072,0)),"")</f>
        <v>4.9000000000000004</v>
      </c>
      <c r="AN8" s="19">
        <f t="array" ref="AN8">IFERROR(INDEX('AQS Data'!$P$2:$P$1072,MATCH(Summary!AN$3&amp;MONTH(Summary!$F8)&amp;DAY(Summary!$F8)&amp;AN$2,'AQS Data'!$N$2:$N$1072&amp;'AQS Data'!$M$2:$M$1072&amp;'AQS Data'!$L$2:$L$1072&amp;'AQS Data'!$E$2:$E$1072,0)),"")</f>
        <v>2.1</v>
      </c>
    </row>
    <row r="9" spans="1:41" x14ac:dyDescent="0.25">
      <c r="B9" s="4"/>
      <c r="C9" s="4"/>
      <c r="D9" s="4"/>
      <c r="F9" s="25">
        <v>42892</v>
      </c>
      <c r="G9" s="11" t="str">
        <f t="array" ref="G9">IFERROR(INDEX('AQS Data'!$P$2:$P$1072,MATCH(Summary!G$3&amp;MONTH(Summary!$F9)&amp;DAY(Summary!$F9)&amp;G$2,'AQS Data'!$N$2:$N$1072&amp;'AQS Data'!$M$2:$M$1072&amp;'AQS Data'!$L$2:$L$1072&amp;'AQS Data'!$E$2:$E$1072,0)),"")</f>
        <v/>
      </c>
      <c r="H9" s="12" t="str">
        <f t="array" ref="H9">IFERROR(INDEX('AQS Data'!$P$2:$P$1072,MATCH(Summary!H$3&amp;MONTH(Summary!$F9)&amp;DAY(Summary!$F9)&amp;H$2,'AQS Data'!$N$2:$N$1072&amp;'AQS Data'!$M$2:$M$1072&amp;'AQS Data'!$L$2:$L$1072&amp;'AQS Data'!$E$2:$E$1072,0)),"")</f>
        <v/>
      </c>
      <c r="I9" s="12">
        <f t="array" ref="I9">IFERROR(INDEX('AQS Data'!$P$2:$P$1072,MATCH(Summary!I$3&amp;MONTH(Summary!$F9)&amp;DAY(Summary!$F9)&amp;I$2,'AQS Data'!$N$2:$N$1072&amp;'AQS Data'!$M$2:$M$1072&amp;'AQS Data'!$L$2:$L$1072&amp;'AQS Data'!$E$2:$E$1072,0)),"")</f>
        <v>5.4</v>
      </c>
      <c r="J9" s="12" t="str">
        <f t="array" ref="J9">IFERROR(INDEX('AQS Data'!$P$2:$P$1072,MATCH(Summary!J$3&amp;MONTH(Summary!$F9)&amp;DAY(Summary!$F9)&amp;J$2,'AQS Data'!$N$2:$N$1072&amp;'AQS Data'!$M$2:$M$1072&amp;'AQS Data'!$L$2:$L$1072&amp;'AQS Data'!$E$2:$E$1072,0)),"")</f>
        <v/>
      </c>
      <c r="K9" s="12" t="str">
        <f t="array" ref="K9">IFERROR(INDEX('AQS Data'!$P$2:$P$1072,MATCH(Summary!K$3&amp;MONTH(Summary!$F9)&amp;DAY(Summary!$F9)&amp;K$2,'AQS Data'!$N$2:$N$1072&amp;'AQS Data'!$M$2:$M$1072&amp;'AQS Data'!$L$2:$L$1072&amp;'AQS Data'!$E$2:$E$1072,0)),"")</f>
        <v/>
      </c>
      <c r="L9" s="12" t="str">
        <f t="array" ref="L9">IFERROR(INDEX('AQS Data'!$P$2:$P$1072,MATCH(Summary!L$3&amp;MONTH(Summary!$F9)&amp;DAY(Summary!$F9)&amp;L$2,'AQS Data'!$N$2:$N$1072&amp;'AQS Data'!$M$2:$M$1072&amp;'AQS Data'!$L$2:$L$1072&amp;'AQS Data'!$E$2:$E$1072,0)),"")</f>
        <v/>
      </c>
      <c r="M9" s="12" t="str">
        <f t="array" ref="M9">IFERROR(INDEX('AQS Data'!$P$2:$P$1072,MATCH(Summary!M$3&amp;MONTH(Summary!$F9)&amp;DAY(Summary!$F9)&amp;M$2,'AQS Data'!$N$2:$N$1072&amp;'AQS Data'!$M$2:$M$1072&amp;'AQS Data'!$L$2:$L$1072&amp;'AQS Data'!$E$2:$E$1072,0)),"")</f>
        <v/>
      </c>
      <c r="N9" s="12" t="str">
        <f t="array" ref="N9">IFERROR(INDEX('AQS Data'!$P$2:$P$1072,MATCH(Summary!N$3&amp;MONTH(Summary!$F9)&amp;DAY(Summary!$F9)&amp;N$2,'AQS Data'!$N$2:$N$1072&amp;'AQS Data'!$M$2:$M$1072&amp;'AQS Data'!$L$2:$L$1072&amp;'AQS Data'!$E$2:$E$1072,0)),"")</f>
        <v/>
      </c>
      <c r="O9" s="12" t="str">
        <f t="array" ref="O9">IFERROR(INDEX('AQS Data'!$P$2:$P$1072,MATCH(Summary!O$3&amp;MONTH(Summary!$F9)&amp;DAY(Summary!$F9)&amp;O$2,'AQS Data'!$N$2:$N$1072&amp;'AQS Data'!$M$2:$M$1072&amp;'AQS Data'!$L$2:$L$1072&amp;'AQS Data'!$E$2:$E$1072,0)),"")</f>
        <v/>
      </c>
      <c r="P9" s="12" t="str">
        <f t="array" ref="P9">IFERROR(INDEX('AQS Data'!$P$2:$P$1072,MATCH(Summary!P$3&amp;MONTH(Summary!$F9)&amp;DAY(Summary!$F9)&amp;P$2,'AQS Data'!$N$2:$N$1072&amp;'AQS Data'!$M$2:$M$1072&amp;'AQS Data'!$L$2:$L$1072&amp;'AQS Data'!$E$2:$E$1072,0)),"")</f>
        <v/>
      </c>
      <c r="Q9" s="12">
        <f t="array" ref="Q9">IFERROR(INDEX('AQS Data'!$P$2:$P$1072,MATCH(Summary!Q$3&amp;MONTH(Summary!$F9)&amp;DAY(Summary!$F9)&amp;Q$2,'AQS Data'!$N$2:$N$1072&amp;'AQS Data'!$M$2:$M$1072&amp;'AQS Data'!$L$2:$L$1072&amp;'AQS Data'!$E$2:$E$1072,0)),"")</f>
        <v>3.9</v>
      </c>
      <c r="R9" s="12" t="str">
        <f t="array" ref="R9">IFERROR(INDEX('AQS Data'!$P$2:$P$1072,MATCH(Summary!R$3&amp;MONTH(Summary!$F9)&amp;DAY(Summary!$F9)&amp;R$2,'AQS Data'!$N$2:$N$1072&amp;'AQS Data'!$M$2:$M$1072&amp;'AQS Data'!$L$2:$L$1072&amp;'AQS Data'!$E$2:$E$1072,0)),"")</f>
        <v/>
      </c>
      <c r="S9" s="12" t="str">
        <f t="array" ref="S9">IFERROR(INDEX('AQS Data'!$P$2:$P$1072,MATCH(Summary!S$3&amp;MONTH(Summary!$F9)&amp;DAY(Summary!$F9)&amp;S$2,'AQS Data'!$N$2:$N$1072&amp;'AQS Data'!$M$2:$M$1072&amp;'AQS Data'!$L$2:$L$1072&amp;'AQS Data'!$E$2:$E$1072,0)),"")</f>
        <v/>
      </c>
      <c r="T9" s="12" t="str">
        <f t="array" ref="T9">IFERROR(INDEX('AQS Data'!$P$2:$P$1072,MATCH(Summary!T$3&amp;MONTH(Summary!$F9)&amp;DAY(Summary!$F9)&amp;T$2,'AQS Data'!$N$2:$N$1072&amp;'AQS Data'!$M$2:$M$1072&amp;'AQS Data'!$L$2:$L$1072&amp;'AQS Data'!$E$2:$E$1072,0)),"")</f>
        <v/>
      </c>
      <c r="U9" s="12">
        <f t="array" ref="U9">IFERROR(INDEX('AQS Data'!$P$2:$P$1072,MATCH(Summary!U$3&amp;MONTH(Summary!$F9)&amp;DAY(Summary!$F9)&amp;U$2,'AQS Data'!$N$2:$N$1072&amp;'AQS Data'!$M$2:$M$1072&amp;'AQS Data'!$L$2:$L$1072&amp;'AQS Data'!$E$2:$E$1072,0)),"")</f>
        <v>3.5</v>
      </c>
      <c r="V9" s="12" t="str">
        <f t="array" ref="V9">IFERROR(INDEX('AQS Data'!$P$2:$P$1072,MATCH(Summary!V$3&amp;MONTH(Summary!$F9)&amp;DAY(Summary!$F9)&amp;V$2,'AQS Data'!$N$2:$N$1072&amp;'AQS Data'!$M$2:$M$1072&amp;'AQS Data'!$L$2:$L$1072&amp;'AQS Data'!$E$2:$E$1072,0)),"")</f>
        <v/>
      </c>
      <c r="W9" s="12" t="str">
        <f t="array" ref="W9">IFERROR(INDEX('AQS Data'!$P$2:$P$1072,MATCH(Summary!W$3&amp;MONTH(Summary!$F9)&amp;DAY(Summary!$F9)&amp;W$2,'AQS Data'!$N$2:$N$1072&amp;'AQS Data'!$M$2:$M$1072&amp;'AQS Data'!$L$2:$L$1072&amp;'AQS Data'!$E$2:$E$1072,0)),"")</f>
        <v/>
      </c>
      <c r="X9" s="19" t="str">
        <f t="array" ref="X9">IFERROR(INDEX('AQS Data'!$P$2:$P$1072,MATCH(Summary!X$3&amp;MONTH(Summary!$F9)&amp;DAY(Summary!$F9)&amp;X$2,'AQS Data'!$N$2:$N$1072&amp;'AQS Data'!$M$2:$M$1072&amp;'AQS Data'!$L$2:$L$1072&amp;'AQS Data'!$E$2:$E$1072,0)),"")</f>
        <v/>
      </c>
      <c r="Z9" s="25">
        <v>42892</v>
      </c>
      <c r="AA9" s="11" t="str">
        <f t="array" ref="AA9">IFERROR(INDEX('AQS Data'!$P$2:$P$1072,MATCH(Summary!AA$3&amp;MONTH(Summary!$F9)&amp;DAY(Summary!$F9)&amp;AA$2,'AQS Data'!$N$2:$N$1072&amp;'AQS Data'!$M$2:$M$1072&amp;'AQS Data'!$L$2:$L$1072&amp;'AQS Data'!$E$2:$E$1072,0)),"")</f>
        <v/>
      </c>
      <c r="AB9" s="12" t="str">
        <f t="array" ref="AB9">IFERROR(INDEX('AQS Data'!$P$2:$P$1072,MATCH(Summary!AB$3&amp;MONTH(Summary!$F9)&amp;DAY(Summary!$F9)&amp;AB$2,'AQS Data'!$N$2:$N$1072&amp;'AQS Data'!$M$2:$M$1072&amp;'AQS Data'!$L$2:$L$1072&amp;'AQS Data'!$E$2:$E$1072,0)),"")</f>
        <v/>
      </c>
      <c r="AC9" s="12" t="str">
        <f t="array" ref="AC9">IFERROR(INDEX('AQS Data'!$P$2:$P$1072,MATCH(Summary!AC$3&amp;MONTH(Summary!$F9)&amp;DAY(Summary!$F9)&amp;AC$2,'AQS Data'!$N$2:$N$1072&amp;'AQS Data'!$M$2:$M$1072&amp;'AQS Data'!$L$2:$L$1072&amp;'AQS Data'!$E$2:$E$1072,0)),"")</f>
        <v/>
      </c>
      <c r="AD9" s="12">
        <f t="array" ref="AD9">IFERROR(INDEX('AQS Data'!$P$2:$P$1072,MATCH(Summary!AD$3&amp;MONTH(Summary!$F9)&amp;DAY(Summary!$F9)&amp;AD$2,'AQS Data'!$N$2:$N$1072&amp;'AQS Data'!$M$2:$M$1072&amp;'AQS Data'!$L$2:$L$1072&amp;'AQS Data'!$E$2:$E$1072,0)),"")</f>
        <v>3.1</v>
      </c>
      <c r="AE9" s="12" t="str">
        <f t="array" ref="AE9">IFERROR(INDEX('AQS Data'!$P$2:$P$1072,MATCH(Summary!AE$3&amp;MONTH(Summary!$F9)&amp;DAY(Summary!$F9)&amp;AE$2,'AQS Data'!$N$2:$N$1072&amp;'AQS Data'!$M$2:$M$1072&amp;'AQS Data'!$L$2:$L$1072&amp;'AQS Data'!$E$2:$E$1072,0)),"")</f>
        <v/>
      </c>
      <c r="AF9" s="12" t="str">
        <f t="array" ref="AF9">IFERROR(INDEX('AQS Data'!$P$2:$P$1072,MATCH(Summary!AF$3&amp;MONTH(Summary!$F9)&amp;DAY(Summary!$F9)&amp;AF$2,'AQS Data'!$N$2:$N$1072&amp;'AQS Data'!$M$2:$M$1072&amp;'AQS Data'!$L$2:$L$1072&amp;'AQS Data'!$E$2:$E$1072,0)),"")</f>
        <v/>
      </c>
      <c r="AG9" s="19" t="str">
        <f t="array" ref="AG9">IFERROR(INDEX('AQS Data'!$P$2:$P$1072,MATCH(Summary!AG$3&amp;MONTH(Summary!$F9)&amp;DAY(Summary!$F9)&amp;AG$2,'AQS Data'!$N$2:$N$1072&amp;'AQS Data'!$M$2:$M$1072&amp;'AQS Data'!$L$2:$L$1072&amp;'AQS Data'!$E$2:$E$1072,0)),"")</f>
        <v/>
      </c>
      <c r="AI9" s="25">
        <v>42892</v>
      </c>
      <c r="AJ9" s="11">
        <f t="array" ref="AJ9">IFERROR(INDEX('AQS Data'!$P$2:$P$1072,MATCH(Summary!AJ$3&amp;MONTH(Summary!$F9)&amp;DAY(Summary!$F9)&amp;AJ$2,'AQS Data'!$N$2:$N$1072&amp;'AQS Data'!$M$2:$M$1072&amp;'AQS Data'!$L$2:$L$1072&amp;'AQS Data'!$E$2:$E$1072,0)),"")</f>
        <v>3.8</v>
      </c>
      <c r="AK9" s="106"/>
      <c r="AL9" s="106"/>
      <c r="AM9" s="12" t="str">
        <f t="array" ref="AM9">IFERROR(INDEX('AQS Data'!$P$2:$P$1072,MATCH(Summary!AM$3&amp;MONTH(Summary!$F9)&amp;DAY(Summary!$F9)&amp;AM$2,'AQS Data'!$N$2:$N$1072&amp;'AQS Data'!$M$2:$M$1072&amp;'AQS Data'!$L$2:$L$1072&amp;'AQS Data'!$E$2:$E$1072,0)),"")</f>
        <v/>
      </c>
      <c r="AN9" s="19" t="str">
        <f t="array" ref="AN9">IFERROR(INDEX('AQS Data'!$P$2:$P$1072,MATCH(Summary!AN$3&amp;MONTH(Summary!$F9)&amp;DAY(Summary!$F9)&amp;AN$2,'AQS Data'!$N$2:$N$1072&amp;'AQS Data'!$M$2:$M$1072&amp;'AQS Data'!$L$2:$L$1072&amp;'AQS Data'!$E$2:$E$1072,0)),"")</f>
        <v/>
      </c>
    </row>
    <row r="10" spans="1:41" x14ac:dyDescent="0.25">
      <c r="B10" s="7"/>
      <c r="C10" s="7"/>
      <c r="D10" s="7"/>
      <c r="F10" s="25">
        <v>42893</v>
      </c>
      <c r="G10" s="11" t="str">
        <f t="array" ref="G10">IFERROR(INDEX('AQS Data'!$P$2:$P$1072,MATCH(Summary!G$3&amp;MONTH(Summary!$F10)&amp;DAY(Summary!$F10)&amp;G$2,'AQS Data'!$N$2:$N$1072&amp;'AQS Data'!$M$2:$M$1072&amp;'AQS Data'!$L$2:$L$1072&amp;'AQS Data'!$E$2:$E$1072,0)),"")</f>
        <v/>
      </c>
      <c r="H10" s="12" t="str">
        <f t="array" ref="H10">IFERROR(INDEX('AQS Data'!$P$2:$P$1072,MATCH(Summary!H$3&amp;MONTH(Summary!$F10)&amp;DAY(Summary!$F10)&amp;H$2,'AQS Data'!$N$2:$N$1072&amp;'AQS Data'!$M$2:$M$1072&amp;'AQS Data'!$L$2:$L$1072&amp;'AQS Data'!$E$2:$E$1072,0)),"")</f>
        <v/>
      </c>
      <c r="I10" s="12" t="str">
        <f t="array" ref="I10">IFERROR(INDEX('AQS Data'!$P$2:$P$1072,MATCH(Summary!I$3&amp;MONTH(Summary!$F10)&amp;DAY(Summary!$F10)&amp;I$2,'AQS Data'!$N$2:$N$1072&amp;'AQS Data'!$M$2:$M$1072&amp;'AQS Data'!$L$2:$L$1072&amp;'AQS Data'!$E$2:$E$1072,0)),"")</f>
        <v/>
      </c>
      <c r="J10" s="12">
        <f t="array" ref="J10">IFERROR(INDEX('AQS Data'!$P$2:$P$1072,MATCH(Summary!J$3&amp;MONTH(Summary!$F10)&amp;DAY(Summary!$F10)&amp;J$2,'AQS Data'!$N$2:$N$1072&amp;'AQS Data'!$M$2:$M$1072&amp;'AQS Data'!$L$2:$L$1072&amp;'AQS Data'!$E$2:$E$1072,0)),"")</f>
        <v>7</v>
      </c>
      <c r="K10" s="12" t="str">
        <f t="array" ref="K10">IFERROR(INDEX('AQS Data'!$P$2:$P$1072,MATCH(Summary!K$3&amp;MONTH(Summary!$F10)&amp;DAY(Summary!$F10)&amp;K$2,'AQS Data'!$N$2:$N$1072&amp;'AQS Data'!$M$2:$M$1072&amp;'AQS Data'!$L$2:$L$1072&amp;'AQS Data'!$E$2:$E$1072,0)),"")</f>
        <v/>
      </c>
      <c r="L10" s="12" t="str">
        <f t="array" ref="L10">IFERROR(INDEX('AQS Data'!$P$2:$P$1072,MATCH(Summary!L$3&amp;MONTH(Summary!$F10)&amp;DAY(Summary!$F10)&amp;L$2,'AQS Data'!$N$2:$N$1072&amp;'AQS Data'!$M$2:$M$1072&amp;'AQS Data'!$L$2:$L$1072&amp;'AQS Data'!$E$2:$E$1072,0)),"")</f>
        <v/>
      </c>
      <c r="M10" s="12" t="str">
        <f t="array" ref="M10">IFERROR(INDEX('AQS Data'!$P$2:$P$1072,MATCH(Summary!M$3&amp;MONTH(Summary!$F10)&amp;DAY(Summary!$F10)&amp;M$2,'AQS Data'!$N$2:$N$1072&amp;'AQS Data'!$M$2:$M$1072&amp;'AQS Data'!$L$2:$L$1072&amp;'AQS Data'!$E$2:$E$1072,0)),"")</f>
        <v/>
      </c>
      <c r="N10" s="12" t="str">
        <f t="array" ref="N10">IFERROR(INDEX('AQS Data'!$P$2:$P$1072,MATCH(Summary!N$3&amp;MONTH(Summary!$F10)&amp;DAY(Summary!$F10)&amp;N$2,'AQS Data'!$N$2:$N$1072&amp;'AQS Data'!$M$2:$M$1072&amp;'AQS Data'!$L$2:$L$1072&amp;'AQS Data'!$E$2:$E$1072,0)),"")</f>
        <v/>
      </c>
      <c r="O10" s="12" t="str">
        <f t="array" ref="O10">IFERROR(INDEX('AQS Data'!$P$2:$P$1072,MATCH(Summary!O$3&amp;MONTH(Summary!$F10)&amp;DAY(Summary!$F10)&amp;O$2,'AQS Data'!$N$2:$N$1072&amp;'AQS Data'!$M$2:$M$1072&amp;'AQS Data'!$L$2:$L$1072&amp;'AQS Data'!$E$2:$E$1072,0)),"")</f>
        <v/>
      </c>
      <c r="P10" s="12" t="str">
        <f t="array" ref="P10">IFERROR(INDEX('AQS Data'!$P$2:$P$1072,MATCH(Summary!P$3&amp;MONTH(Summary!$F10)&amp;DAY(Summary!$F10)&amp;P$2,'AQS Data'!$N$2:$N$1072&amp;'AQS Data'!$M$2:$M$1072&amp;'AQS Data'!$L$2:$L$1072&amp;'AQS Data'!$E$2:$E$1072,0)),"")</f>
        <v/>
      </c>
      <c r="Q10" s="12" t="str">
        <f t="array" ref="Q10">IFERROR(INDEX('AQS Data'!$P$2:$P$1072,MATCH(Summary!Q$3&amp;MONTH(Summary!$F10)&amp;DAY(Summary!$F10)&amp;Q$2,'AQS Data'!$N$2:$N$1072&amp;'AQS Data'!$M$2:$M$1072&amp;'AQS Data'!$L$2:$L$1072&amp;'AQS Data'!$E$2:$E$1072,0)),"")</f>
        <v/>
      </c>
      <c r="R10" s="12">
        <f t="array" ref="R10">IFERROR(INDEX('AQS Data'!$P$2:$P$1072,MATCH(Summary!R$3&amp;MONTH(Summary!$F10)&amp;DAY(Summary!$F10)&amp;R$2,'AQS Data'!$N$2:$N$1072&amp;'AQS Data'!$M$2:$M$1072&amp;'AQS Data'!$L$2:$L$1072&amp;'AQS Data'!$E$2:$E$1072,0)),"")</f>
        <v>9.8000000000000007</v>
      </c>
      <c r="S10" s="12" t="str">
        <f t="array" ref="S10">IFERROR(INDEX('AQS Data'!$P$2:$P$1072,MATCH(Summary!S$3&amp;MONTH(Summary!$F10)&amp;DAY(Summary!$F10)&amp;S$2,'AQS Data'!$N$2:$N$1072&amp;'AQS Data'!$M$2:$M$1072&amp;'AQS Data'!$L$2:$L$1072&amp;'AQS Data'!$E$2:$E$1072,0)),"")</f>
        <v/>
      </c>
      <c r="T10" s="12" t="str">
        <f t="array" ref="T10">IFERROR(INDEX('AQS Data'!$P$2:$P$1072,MATCH(Summary!T$3&amp;MONTH(Summary!$F10)&amp;DAY(Summary!$F10)&amp;T$2,'AQS Data'!$N$2:$N$1072&amp;'AQS Data'!$M$2:$M$1072&amp;'AQS Data'!$L$2:$L$1072&amp;'AQS Data'!$E$2:$E$1072,0)),"")</f>
        <v/>
      </c>
      <c r="U10" s="12" t="str">
        <f t="array" ref="U10">IFERROR(INDEX('AQS Data'!$P$2:$P$1072,MATCH(Summary!U$3&amp;MONTH(Summary!$F10)&amp;DAY(Summary!$F10)&amp;U$2,'AQS Data'!$N$2:$N$1072&amp;'AQS Data'!$M$2:$M$1072&amp;'AQS Data'!$L$2:$L$1072&amp;'AQS Data'!$E$2:$E$1072,0)),"")</f>
        <v/>
      </c>
      <c r="V10" s="12">
        <f t="array" ref="V10">IFERROR(INDEX('AQS Data'!$P$2:$P$1072,MATCH(Summary!V$3&amp;MONTH(Summary!$F10)&amp;DAY(Summary!$F10)&amp;V$2,'AQS Data'!$N$2:$N$1072&amp;'AQS Data'!$M$2:$M$1072&amp;'AQS Data'!$L$2:$L$1072&amp;'AQS Data'!$E$2:$E$1072,0)),"")</f>
        <v>4</v>
      </c>
      <c r="W10" s="12" t="str">
        <f t="array" ref="W10">IFERROR(INDEX('AQS Data'!$P$2:$P$1072,MATCH(Summary!W$3&amp;MONTH(Summary!$F10)&amp;DAY(Summary!$F10)&amp;W$2,'AQS Data'!$N$2:$N$1072&amp;'AQS Data'!$M$2:$M$1072&amp;'AQS Data'!$L$2:$L$1072&amp;'AQS Data'!$E$2:$E$1072,0)),"")</f>
        <v/>
      </c>
      <c r="X10" s="19" t="str">
        <f t="array" ref="X10">IFERROR(INDEX('AQS Data'!$P$2:$P$1072,MATCH(Summary!X$3&amp;MONTH(Summary!$F10)&amp;DAY(Summary!$F10)&amp;X$2,'AQS Data'!$N$2:$N$1072&amp;'AQS Data'!$M$2:$M$1072&amp;'AQS Data'!$L$2:$L$1072&amp;'AQS Data'!$E$2:$E$1072,0)),"")</f>
        <v/>
      </c>
      <c r="Z10" s="25">
        <v>42893</v>
      </c>
      <c r="AA10" s="11">
        <f t="array" ref="AA10">IFERROR(INDEX('AQS Data'!$P$2:$P$1072,MATCH(Summary!AA$3&amp;MONTH(Summary!$F10)&amp;DAY(Summary!$F10)&amp;AA$2,'AQS Data'!$N$2:$N$1072&amp;'AQS Data'!$M$2:$M$1072&amp;'AQS Data'!$L$2:$L$1072&amp;'AQS Data'!$E$2:$E$1072,0)),"")</f>
        <v>9.5</v>
      </c>
      <c r="AB10" s="12" t="str">
        <f t="array" ref="AB10">IFERROR(INDEX('AQS Data'!$P$2:$P$1072,MATCH(Summary!AB$3&amp;MONTH(Summary!$F10)&amp;DAY(Summary!$F10)&amp;AB$2,'AQS Data'!$N$2:$N$1072&amp;'AQS Data'!$M$2:$M$1072&amp;'AQS Data'!$L$2:$L$1072&amp;'AQS Data'!$E$2:$E$1072,0)),"")</f>
        <v/>
      </c>
      <c r="AC10" s="12" t="str">
        <f t="array" ref="AC10">IFERROR(INDEX('AQS Data'!$P$2:$P$1072,MATCH(Summary!AC$3&amp;MONTH(Summary!$F10)&amp;DAY(Summary!$F10)&amp;AC$2,'AQS Data'!$N$2:$N$1072&amp;'AQS Data'!$M$2:$M$1072&amp;'AQS Data'!$L$2:$L$1072&amp;'AQS Data'!$E$2:$E$1072,0)),"")</f>
        <v/>
      </c>
      <c r="AD10" s="12" t="str">
        <f t="array" ref="AD10">IFERROR(INDEX('AQS Data'!$P$2:$P$1072,MATCH(Summary!AD$3&amp;MONTH(Summary!$F10)&amp;DAY(Summary!$F10)&amp;AD$2,'AQS Data'!$N$2:$N$1072&amp;'AQS Data'!$M$2:$M$1072&amp;'AQS Data'!$L$2:$L$1072&amp;'AQS Data'!$E$2:$E$1072,0)),"")</f>
        <v/>
      </c>
      <c r="AE10" s="12">
        <f t="array" ref="AE10">IFERROR(INDEX('AQS Data'!$P$2:$P$1072,MATCH(Summary!AE$3&amp;MONTH(Summary!$F10)&amp;DAY(Summary!$F10)&amp;AE$2,'AQS Data'!$N$2:$N$1072&amp;'AQS Data'!$M$2:$M$1072&amp;'AQS Data'!$L$2:$L$1072&amp;'AQS Data'!$E$2:$E$1072,0)),"")</f>
        <v>5.7</v>
      </c>
      <c r="AF10" s="12" t="str">
        <f t="array" ref="AF10">IFERROR(INDEX('AQS Data'!$P$2:$P$1072,MATCH(Summary!AF$3&amp;MONTH(Summary!$F10)&amp;DAY(Summary!$F10)&amp;AF$2,'AQS Data'!$N$2:$N$1072&amp;'AQS Data'!$M$2:$M$1072&amp;'AQS Data'!$L$2:$L$1072&amp;'AQS Data'!$E$2:$E$1072,0)),"")</f>
        <v/>
      </c>
      <c r="AG10" s="19" t="str">
        <f t="array" ref="AG10">IFERROR(INDEX('AQS Data'!$P$2:$P$1072,MATCH(Summary!AG$3&amp;MONTH(Summary!$F10)&amp;DAY(Summary!$F10)&amp;AG$2,'AQS Data'!$N$2:$N$1072&amp;'AQS Data'!$M$2:$M$1072&amp;'AQS Data'!$L$2:$L$1072&amp;'AQS Data'!$E$2:$E$1072,0)),"")</f>
        <v/>
      </c>
      <c r="AI10" s="25">
        <v>42893</v>
      </c>
      <c r="AJ10" s="11" t="str">
        <f t="array" ref="AJ10">IFERROR(INDEX('AQS Data'!$P$2:$P$1072,MATCH(Summary!AJ$3&amp;MONTH(Summary!$F10)&amp;DAY(Summary!$F10)&amp;AJ$2,'AQS Data'!$N$2:$N$1072&amp;'AQS Data'!$M$2:$M$1072&amp;'AQS Data'!$L$2:$L$1072&amp;'AQS Data'!$E$2:$E$1072,0)),"")</f>
        <v/>
      </c>
      <c r="AK10" s="106"/>
      <c r="AL10" s="106"/>
      <c r="AM10" s="12" t="str">
        <f t="array" ref="AM10">IFERROR(INDEX('AQS Data'!$P$2:$P$1072,MATCH(Summary!AM$3&amp;MONTH(Summary!$F10)&amp;DAY(Summary!$F10)&amp;AM$2,'AQS Data'!$N$2:$N$1072&amp;'AQS Data'!$M$2:$M$1072&amp;'AQS Data'!$L$2:$L$1072&amp;'AQS Data'!$E$2:$E$1072,0)),"")</f>
        <v/>
      </c>
      <c r="AN10" s="19" t="str">
        <f t="array" ref="AN10">IFERROR(INDEX('AQS Data'!$P$2:$P$1072,MATCH(Summary!AN$3&amp;MONTH(Summary!$F10)&amp;DAY(Summary!$F10)&amp;AN$2,'AQS Data'!$N$2:$N$1072&amp;'AQS Data'!$M$2:$M$1072&amp;'AQS Data'!$L$2:$L$1072&amp;'AQS Data'!$E$2:$E$1072,0)),"")</f>
        <v/>
      </c>
    </row>
    <row r="11" spans="1:41" x14ac:dyDescent="0.25">
      <c r="B11" s="4"/>
      <c r="C11" s="4"/>
      <c r="D11" s="4"/>
      <c r="F11" s="25">
        <v>42894</v>
      </c>
      <c r="G11" s="11">
        <f t="array" ref="G11">IFERROR(INDEX('AQS Data'!$P$2:$P$1072,MATCH(Summary!G$3&amp;MONTH(Summary!$F11)&amp;DAY(Summary!$F11)&amp;G$2,'AQS Data'!$N$2:$N$1072&amp;'AQS Data'!$M$2:$M$1072&amp;'AQS Data'!$L$2:$L$1072&amp;'AQS Data'!$E$2:$E$1072,0)),"")</f>
        <v>6.4</v>
      </c>
      <c r="H11" s="12">
        <f t="array" ref="H11">IFERROR(INDEX('AQS Data'!$P$2:$P$1072,MATCH(Summary!H$3&amp;MONTH(Summary!$F11)&amp;DAY(Summary!$F11)&amp;H$2,'AQS Data'!$N$2:$N$1072&amp;'AQS Data'!$M$2:$M$1072&amp;'AQS Data'!$L$2:$L$1072&amp;'AQS Data'!$E$2:$E$1072,0)),"")</f>
        <v>4.0999999999999996</v>
      </c>
      <c r="I11" s="12" t="str">
        <f t="array" ref="I11">IFERROR(INDEX('AQS Data'!$P$2:$P$1072,MATCH(Summary!I$3&amp;MONTH(Summary!$F11)&amp;DAY(Summary!$F11)&amp;I$2,'AQS Data'!$N$2:$N$1072&amp;'AQS Data'!$M$2:$M$1072&amp;'AQS Data'!$L$2:$L$1072&amp;'AQS Data'!$E$2:$E$1072,0)),"")</f>
        <v/>
      </c>
      <c r="J11" s="12" t="str">
        <f t="array" ref="J11">IFERROR(INDEX('AQS Data'!$P$2:$P$1072,MATCH(Summary!J$3&amp;MONTH(Summary!$F11)&amp;DAY(Summary!$F11)&amp;J$2,'AQS Data'!$N$2:$N$1072&amp;'AQS Data'!$M$2:$M$1072&amp;'AQS Data'!$L$2:$L$1072&amp;'AQS Data'!$E$2:$E$1072,0)),"")</f>
        <v/>
      </c>
      <c r="K11" s="12">
        <f t="array" ref="K11">IFERROR(INDEX('AQS Data'!$P$2:$P$1072,MATCH(Summary!K$3&amp;MONTH(Summary!$F11)&amp;DAY(Summary!$F11)&amp;K$2,'AQS Data'!$N$2:$N$1072&amp;'AQS Data'!$M$2:$M$1072&amp;'AQS Data'!$L$2:$L$1072&amp;'AQS Data'!$E$2:$E$1072,0)),"")</f>
        <v>2.7</v>
      </c>
      <c r="L11" s="12">
        <f t="array" ref="L11">IFERROR(INDEX('AQS Data'!$P$2:$P$1072,MATCH(Summary!L$3&amp;MONTH(Summary!$F11)&amp;DAY(Summary!$F11)&amp;L$2,'AQS Data'!$N$2:$N$1072&amp;'AQS Data'!$M$2:$M$1072&amp;'AQS Data'!$L$2:$L$1072&amp;'AQS Data'!$E$2:$E$1072,0)),"")</f>
        <v>3.1</v>
      </c>
      <c r="M11" s="12" t="str">
        <f t="array" ref="M11">IFERROR(INDEX('AQS Data'!$P$2:$P$1072,MATCH(Summary!M$3&amp;MONTH(Summary!$F11)&amp;DAY(Summary!$F11)&amp;M$2,'AQS Data'!$N$2:$N$1072&amp;'AQS Data'!$M$2:$M$1072&amp;'AQS Data'!$L$2:$L$1072&amp;'AQS Data'!$E$2:$E$1072,0)),"")</f>
        <v/>
      </c>
      <c r="N11" s="12" t="str">
        <f t="array" ref="N11">IFERROR(INDEX('AQS Data'!$P$2:$P$1072,MATCH(Summary!N$3&amp;MONTH(Summary!$F11)&amp;DAY(Summary!$F11)&amp;N$2,'AQS Data'!$N$2:$N$1072&amp;'AQS Data'!$M$2:$M$1072&amp;'AQS Data'!$L$2:$L$1072&amp;'AQS Data'!$E$2:$E$1072,0)),"")</f>
        <v/>
      </c>
      <c r="O11" s="12">
        <f t="array" ref="O11">IFERROR(INDEX('AQS Data'!$P$2:$P$1072,MATCH(Summary!O$3&amp;MONTH(Summary!$F11)&amp;DAY(Summary!$F11)&amp;O$2,'AQS Data'!$N$2:$N$1072&amp;'AQS Data'!$M$2:$M$1072&amp;'AQS Data'!$L$2:$L$1072&amp;'AQS Data'!$E$2:$E$1072,0)),"")</f>
        <v>1.8</v>
      </c>
      <c r="P11" s="12">
        <f t="array" ref="P11">IFERROR(INDEX('AQS Data'!$P$2:$P$1072,MATCH(Summary!P$3&amp;MONTH(Summary!$F11)&amp;DAY(Summary!$F11)&amp;P$2,'AQS Data'!$N$2:$N$1072&amp;'AQS Data'!$M$2:$M$1072&amp;'AQS Data'!$L$2:$L$1072&amp;'AQS Data'!$E$2:$E$1072,0)),"")</f>
        <v>2.9</v>
      </c>
      <c r="Q11" s="12" t="str">
        <f t="array" ref="Q11">IFERROR(INDEX('AQS Data'!$P$2:$P$1072,MATCH(Summary!Q$3&amp;MONTH(Summary!$F11)&amp;DAY(Summary!$F11)&amp;Q$2,'AQS Data'!$N$2:$N$1072&amp;'AQS Data'!$M$2:$M$1072&amp;'AQS Data'!$L$2:$L$1072&amp;'AQS Data'!$E$2:$E$1072,0)),"")</f>
        <v/>
      </c>
      <c r="R11" s="12" t="str">
        <f t="array" ref="R11">IFERROR(INDEX('AQS Data'!$P$2:$P$1072,MATCH(Summary!R$3&amp;MONTH(Summary!$F11)&amp;DAY(Summary!$F11)&amp;R$2,'AQS Data'!$N$2:$N$1072&amp;'AQS Data'!$M$2:$M$1072&amp;'AQS Data'!$L$2:$L$1072&amp;'AQS Data'!$E$2:$E$1072,0)),"")</f>
        <v/>
      </c>
      <c r="S11" s="12">
        <f t="array" ref="S11">IFERROR(INDEX('AQS Data'!$P$2:$P$1072,MATCH(Summary!S$3&amp;MONTH(Summary!$F11)&amp;DAY(Summary!$F11)&amp;S$2,'AQS Data'!$N$2:$N$1072&amp;'AQS Data'!$M$2:$M$1072&amp;'AQS Data'!$L$2:$L$1072&amp;'AQS Data'!$E$2:$E$1072,0)),"")</f>
        <v>22.4</v>
      </c>
      <c r="T11" s="12">
        <f t="array" ref="T11">IFERROR(INDEX('AQS Data'!$P$2:$P$1072,MATCH(Summary!T$3&amp;MONTH(Summary!$F11)&amp;DAY(Summary!$F11)&amp;T$2,'AQS Data'!$N$2:$N$1072&amp;'AQS Data'!$M$2:$M$1072&amp;'AQS Data'!$L$2:$L$1072&amp;'AQS Data'!$E$2:$E$1072,0)),"")</f>
        <v>0.2</v>
      </c>
      <c r="U11" s="12" t="str">
        <f t="array" ref="U11">IFERROR(INDEX('AQS Data'!$P$2:$P$1072,MATCH(Summary!U$3&amp;MONTH(Summary!$F11)&amp;DAY(Summary!$F11)&amp;U$2,'AQS Data'!$N$2:$N$1072&amp;'AQS Data'!$M$2:$M$1072&amp;'AQS Data'!$L$2:$L$1072&amp;'AQS Data'!$E$2:$E$1072,0)),"")</f>
        <v/>
      </c>
      <c r="V11" s="12" t="str">
        <f t="array" ref="V11">IFERROR(INDEX('AQS Data'!$P$2:$P$1072,MATCH(Summary!V$3&amp;MONTH(Summary!$F11)&amp;DAY(Summary!$F11)&amp;V$2,'AQS Data'!$N$2:$N$1072&amp;'AQS Data'!$M$2:$M$1072&amp;'AQS Data'!$L$2:$L$1072&amp;'AQS Data'!$E$2:$E$1072,0)),"")</f>
        <v/>
      </c>
      <c r="W11" s="12">
        <f t="array" ref="W11">IFERROR(INDEX('AQS Data'!$P$2:$P$1072,MATCH(Summary!W$3&amp;MONTH(Summary!$F11)&amp;DAY(Summary!$F11)&amp;W$2,'AQS Data'!$N$2:$N$1072&amp;'AQS Data'!$M$2:$M$1072&amp;'AQS Data'!$L$2:$L$1072&amp;'AQS Data'!$E$2:$E$1072,0)),"")</f>
        <v>1.9</v>
      </c>
      <c r="X11" s="19">
        <f t="array" ref="X11">IFERROR(INDEX('AQS Data'!$P$2:$P$1072,MATCH(Summary!X$3&amp;MONTH(Summary!$F11)&amp;DAY(Summary!$F11)&amp;X$2,'AQS Data'!$N$2:$N$1072&amp;'AQS Data'!$M$2:$M$1072&amp;'AQS Data'!$L$2:$L$1072&amp;'AQS Data'!$E$2:$E$1072,0)),"")</f>
        <v>3.5</v>
      </c>
      <c r="Z11" s="25">
        <v>42894</v>
      </c>
      <c r="AA11" s="11" t="str">
        <f t="array" ref="AA11">IFERROR(INDEX('AQS Data'!$P$2:$P$1072,MATCH(Summary!AA$3&amp;MONTH(Summary!$F11)&amp;DAY(Summary!$F11)&amp;AA$2,'AQS Data'!$N$2:$N$1072&amp;'AQS Data'!$M$2:$M$1072&amp;'AQS Data'!$L$2:$L$1072&amp;'AQS Data'!$E$2:$E$1072,0)),"")</f>
        <v/>
      </c>
      <c r="AB11" s="12">
        <f t="array" ref="AB11">IFERROR(INDEX('AQS Data'!$P$2:$P$1072,MATCH(Summary!AB$3&amp;MONTH(Summary!$F11)&amp;DAY(Summary!$F11)&amp;AB$2,'AQS Data'!$N$2:$N$1072&amp;'AQS Data'!$M$2:$M$1072&amp;'AQS Data'!$L$2:$L$1072&amp;'AQS Data'!$E$2:$E$1072,0)),"")</f>
        <v>20.100000000000001</v>
      </c>
      <c r="AC11" s="12">
        <f t="array" ref="AC11">IFERROR(INDEX('AQS Data'!$P$2:$P$1072,MATCH(Summary!AC$3&amp;MONTH(Summary!$F11)&amp;DAY(Summary!$F11)&amp;AC$2,'AQS Data'!$N$2:$N$1072&amp;'AQS Data'!$M$2:$M$1072&amp;'AQS Data'!$L$2:$L$1072&amp;'AQS Data'!$E$2:$E$1072,0)),"")</f>
        <v>6.2</v>
      </c>
      <c r="AD11" s="12" t="str">
        <f t="array" ref="AD11">IFERROR(INDEX('AQS Data'!$P$2:$P$1072,MATCH(Summary!AD$3&amp;MONTH(Summary!$F11)&amp;DAY(Summary!$F11)&amp;AD$2,'AQS Data'!$N$2:$N$1072&amp;'AQS Data'!$M$2:$M$1072&amp;'AQS Data'!$L$2:$L$1072&amp;'AQS Data'!$E$2:$E$1072,0)),"")</f>
        <v/>
      </c>
      <c r="AE11" s="12" t="str">
        <f t="array" ref="AE11">IFERROR(INDEX('AQS Data'!$P$2:$P$1072,MATCH(Summary!AE$3&amp;MONTH(Summary!$F11)&amp;DAY(Summary!$F11)&amp;AE$2,'AQS Data'!$N$2:$N$1072&amp;'AQS Data'!$M$2:$M$1072&amp;'AQS Data'!$L$2:$L$1072&amp;'AQS Data'!$E$2:$E$1072,0)),"")</f>
        <v/>
      </c>
      <c r="AF11" s="12">
        <f t="array" ref="AF11">IFERROR(INDEX('AQS Data'!$P$2:$P$1072,MATCH(Summary!AF$3&amp;MONTH(Summary!$F11)&amp;DAY(Summary!$F11)&amp;AF$2,'AQS Data'!$N$2:$N$1072&amp;'AQS Data'!$M$2:$M$1072&amp;'AQS Data'!$L$2:$L$1072&amp;'AQS Data'!$E$2:$E$1072,0)),"")</f>
        <v>1.3</v>
      </c>
      <c r="AG11" s="19">
        <f t="array" ref="AG11">IFERROR(INDEX('AQS Data'!$P$2:$P$1072,MATCH(Summary!AG$3&amp;MONTH(Summary!$F11)&amp;DAY(Summary!$F11)&amp;AG$2,'AQS Data'!$N$2:$N$1072&amp;'AQS Data'!$M$2:$M$1072&amp;'AQS Data'!$L$2:$L$1072&amp;'AQS Data'!$E$2:$E$1072,0)),"")</f>
        <v>3.2</v>
      </c>
      <c r="AI11" s="25">
        <v>42894</v>
      </c>
      <c r="AJ11" s="11">
        <f t="array" ref="AJ11">IFERROR(INDEX('AQS Data'!$P$2:$P$1072,MATCH(Summary!AJ$3&amp;MONTH(Summary!$F11)&amp;DAY(Summary!$F11)&amp;AJ$2,'AQS Data'!$N$2:$N$1072&amp;'AQS Data'!$M$2:$M$1072&amp;'AQS Data'!$L$2:$L$1072&amp;'AQS Data'!$E$2:$E$1072,0)),"")</f>
        <v>5</v>
      </c>
      <c r="AK11" s="106"/>
      <c r="AL11" s="106"/>
      <c r="AM11" s="12">
        <f t="array" ref="AM11">IFERROR(INDEX('AQS Data'!$P$2:$P$1072,MATCH(Summary!AM$3&amp;MONTH(Summary!$F11)&amp;DAY(Summary!$F11)&amp;AM$2,'AQS Data'!$N$2:$N$1072&amp;'AQS Data'!$M$2:$M$1072&amp;'AQS Data'!$L$2:$L$1072&amp;'AQS Data'!$E$2:$E$1072,0)),"")</f>
        <v>3.9</v>
      </c>
      <c r="AN11" s="19">
        <f t="array" ref="AN11">IFERROR(INDEX('AQS Data'!$P$2:$P$1072,MATCH(Summary!AN$3&amp;MONTH(Summary!$F11)&amp;DAY(Summary!$F11)&amp;AN$2,'AQS Data'!$N$2:$N$1072&amp;'AQS Data'!$M$2:$M$1072&amp;'AQS Data'!$L$2:$L$1072&amp;'AQS Data'!$E$2:$E$1072,0)),"")</f>
        <v>3.2</v>
      </c>
    </row>
    <row r="12" spans="1:41" x14ac:dyDescent="0.25">
      <c r="F12" s="25">
        <v>42895</v>
      </c>
      <c r="G12" s="11" t="str">
        <f t="array" ref="G12">IFERROR(INDEX('AQS Data'!$P$2:$P$1072,MATCH(Summary!G$3&amp;MONTH(Summary!$F12)&amp;DAY(Summary!$F12)&amp;G$2,'AQS Data'!$N$2:$N$1072&amp;'AQS Data'!$M$2:$M$1072&amp;'AQS Data'!$L$2:$L$1072&amp;'AQS Data'!$E$2:$E$1072,0)),"")</f>
        <v/>
      </c>
      <c r="H12" s="12" t="str">
        <f t="array" ref="H12">IFERROR(INDEX('AQS Data'!$P$2:$P$1072,MATCH(Summary!H$3&amp;MONTH(Summary!$F12)&amp;DAY(Summary!$F12)&amp;H$2,'AQS Data'!$N$2:$N$1072&amp;'AQS Data'!$M$2:$M$1072&amp;'AQS Data'!$L$2:$L$1072&amp;'AQS Data'!$E$2:$E$1072,0)),"")</f>
        <v/>
      </c>
      <c r="I12" s="12">
        <f t="array" ref="I12">IFERROR(INDEX('AQS Data'!$P$2:$P$1072,MATCH(Summary!I$3&amp;MONTH(Summary!$F12)&amp;DAY(Summary!$F12)&amp;I$2,'AQS Data'!$N$2:$N$1072&amp;'AQS Data'!$M$2:$M$1072&amp;'AQS Data'!$L$2:$L$1072&amp;'AQS Data'!$E$2:$E$1072,0)),"")</f>
        <v>4.5</v>
      </c>
      <c r="J12" s="12" t="str">
        <f t="array" ref="J12">IFERROR(INDEX('AQS Data'!$P$2:$P$1072,MATCH(Summary!J$3&amp;MONTH(Summary!$F12)&amp;DAY(Summary!$F12)&amp;J$2,'AQS Data'!$N$2:$N$1072&amp;'AQS Data'!$M$2:$M$1072&amp;'AQS Data'!$L$2:$L$1072&amp;'AQS Data'!$E$2:$E$1072,0)),"")</f>
        <v/>
      </c>
      <c r="K12" s="12" t="str">
        <f t="array" ref="K12">IFERROR(INDEX('AQS Data'!$P$2:$P$1072,MATCH(Summary!K$3&amp;MONTH(Summary!$F12)&amp;DAY(Summary!$F12)&amp;K$2,'AQS Data'!$N$2:$N$1072&amp;'AQS Data'!$M$2:$M$1072&amp;'AQS Data'!$L$2:$L$1072&amp;'AQS Data'!$E$2:$E$1072,0)),"")</f>
        <v/>
      </c>
      <c r="L12" s="12" t="str">
        <f t="array" ref="L12">IFERROR(INDEX('AQS Data'!$P$2:$P$1072,MATCH(Summary!L$3&amp;MONTH(Summary!$F12)&amp;DAY(Summary!$F12)&amp;L$2,'AQS Data'!$N$2:$N$1072&amp;'AQS Data'!$M$2:$M$1072&amp;'AQS Data'!$L$2:$L$1072&amp;'AQS Data'!$E$2:$E$1072,0)),"")</f>
        <v/>
      </c>
      <c r="M12" s="12">
        <f t="array" ref="M12">IFERROR(INDEX('AQS Data'!$P$2:$P$1072,MATCH(Summary!M$3&amp;MONTH(Summary!$F12)&amp;DAY(Summary!$F12)&amp;M$2,'AQS Data'!$N$2:$N$1072&amp;'AQS Data'!$M$2:$M$1072&amp;'AQS Data'!$L$2:$L$1072&amp;'AQS Data'!$E$2:$E$1072,0)),"")</f>
        <v>5</v>
      </c>
      <c r="N12" s="12" t="str">
        <f t="array" ref="N12">IFERROR(INDEX('AQS Data'!$P$2:$P$1072,MATCH(Summary!N$3&amp;MONTH(Summary!$F12)&amp;DAY(Summary!$F12)&amp;N$2,'AQS Data'!$N$2:$N$1072&amp;'AQS Data'!$M$2:$M$1072&amp;'AQS Data'!$L$2:$L$1072&amp;'AQS Data'!$E$2:$E$1072,0)),"")</f>
        <v/>
      </c>
      <c r="O12" s="12" t="str">
        <f t="array" ref="O12">IFERROR(INDEX('AQS Data'!$P$2:$P$1072,MATCH(Summary!O$3&amp;MONTH(Summary!$F12)&amp;DAY(Summary!$F12)&amp;O$2,'AQS Data'!$N$2:$N$1072&amp;'AQS Data'!$M$2:$M$1072&amp;'AQS Data'!$L$2:$L$1072&amp;'AQS Data'!$E$2:$E$1072,0)),"")</f>
        <v/>
      </c>
      <c r="P12" s="12" t="str">
        <f t="array" ref="P12">IFERROR(INDEX('AQS Data'!$P$2:$P$1072,MATCH(Summary!P$3&amp;MONTH(Summary!$F12)&amp;DAY(Summary!$F12)&amp;P$2,'AQS Data'!$N$2:$N$1072&amp;'AQS Data'!$M$2:$M$1072&amp;'AQS Data'!$L$2:$L$1072&amp;'AQS Data'!$E$2:$E$1072,0)),"")</f>
        <v/>
      </c>
      <c r="Q12" s="12">
        <f t="array" ref="Q12">IFERROR(INDEX('AQS Data'!$P$2:$P$1072,MATCH(Summary!Q$3&amp;MONTH(Summary!$F12)&amp;DAY(Summary!$F12)&amp;Q$2,'AQS Data'!$N$2:$N$1072&amp;'AQS Data'!$M$2:$M$1072&amp;'AQS Data'!$L$2:$L$1072&amp;'AQS Data'!$E$2:$E$1072,0)),"")</f>
        <v>19.5</v>
      </c>
      <c r="R12" s="12" t="str">
        <f t="array" ref="R12">IFERROR(INDEX('AQS Data'!$P$2:$P$1072,MATCH(Summary!R$3&amp;MONTH(Summary!$F12)&amp;DAY(Summary!$F12)&amp;R$2,'AQS Data'!$N$2:$N$1072&amp;'AQS Data'!$M$2:$M$1072&amp;'AQS Data'!$L$2:$L$1072&amp;'AQS Data'!$E$2:$E$1072,0)),"")</f>
        <v/>
      </c>
      <c r="S12" s="12" t="str">
        <f t="array" ref="S12">IFERROR(INDEX('AQS Data'!$P$2:$P$1072,MATCH(Summary!S$3&amp;MONTH(Summary!$F12)&amp;DAY(Summary!$F12)&amp;S$2,'AQS Data'!$N$2:$N$1072&amp;'AQS Data'!$M$2:$M$1072&amp;'AQS Data'!$L$2:$L$1072&amp;'AQS Data'!$E$2:$E$1072,0)),"")</f>
        <v/>
      </c>
      <c r="T12" s="12" t="str">
        <f t="array" ref="T12">IFERROR(INDEX('AQS Data'!$P$2:$P$1072,MATCH(Summary!T$3&amp;MONTH(Summary!$F12)&amp;DAY(Summary!$F12)&amp;T$2,'AQS Data'!$N$2:$N$1072&amp;'AQS Data'!$M$2:$M$1072&amp;'AQS Data'!$L$2:$L$1072&amp;'AQS Data'!$E$2:$E$1072,0)),"")</f>
        <v/>
      </c>
      <c r="U12" s="12">
        <f t="array" ref="U12">IFERROR(INDEX('AQS Data'!$P$2:$P$1072,MATCH(Summary!U$3&amp;MONTH(Summary!$F12)&amp;DAY(Summary!$F12)&amp;U$2,'AQS Data'!$N$2:$N$1072&amp;'AQS Data'!$M$2:$M$1072&amp;'AQS Data'!$L$2:$L$1072&amp;'AQS Data'!$E$2:$E$1072,0)),"")</f>
        <v>5.4</v>
      </c>
      <c r="V12" s="12" t="str">
        <f t="array" ref="V12">IFERROR(INDEX('AQS Data'!$P$2:$P$1072,MATCH(Summary!V$3&amp;MONTH(Summary!$F12)&amp;DAY(Summary!$F12)&amp;V$2,'AQS Data'!$N$2:$N$1072&amp;'AQS Data'!$M$2:$M$1072&amp;'AQS Data'!$L$2:$L$1072&amp;'AQS Data'!$E$2:$E$1072,0)),"")</f>
        <v/>
      </c>
      <c r="W12" s="12" t="str">
        <f t="array" ref="W12">IFERROR(INDEX('AQS Data'!$P$2:$P$1072,MATCH(Summary!W$3&amp;MONTH(Summary!$F12)&amp;DAY(Summary!$F12)&amp;W$2,'AQS Data'!$N$2:$N$1072&amp;'AQS Data'!$M$2:$M$1072&amp;'AQS Data'!$L$2:$L$1072&amp;'AQS Data'!$E$2:$E$1072,0)),"")</f>
        <v/>
      </c>
      <c r="X12" s="19" t="str">
        <f t="array" ref="X12">IFERROR(INDEX('AQS Data'!$P$2:$P$1072,MATCH(Summary!X$3&amp;MONTH(Summary!$F12)&amp;DAY(Summary!$F12)&amp;X$2,'AQS Data'!$N$2:$N$1072&amp;'AQS Data'!$M$2:$M$1072&amp;'AQS Data'!$L$2:$L$1072&amp;'AQS Data'!$E$2:$E$1072,0)),"")</f>
        <v/>
      </c>
      <c r="Z12" s="25">
        <v>42895</v>
      </c>
      <c r="AA12" s="11" t="str">
        <f t="array" ref="AA12">IFERROR(INDEX('AQS Data'!$P$2:$P$1072,MATCH(Summary!AA$3&amp;MONTH(Summary!$F12)&amp;DAY(Summary!$F12)&amp;AA$2,'AQS Data'!$N$2:$N$1072&amp;'AQS Data'!$M$2:$M$1072&amp;'AQS Data'!$L$2:$L$1072&amp;'AQS Data'!$E$2:$E$1072,0)),"")</f>
        <v/>
      </c>
      <c r="AB12" s="12" t="str">
        <f t="array" ref="AB12">IFERROR(INDEX('AQS Data'!$P$2:$P$1072,MATCH(Summary!AB$3&amp;MONTH(Summary!$F12)&amp;DAY(Summary!$F12)&amp;AB$2,'AQS Data'!$N$2:$N$1072&amp;'AQS Data'!$M$2:$M$1072&amp;'AQS Data'!$L$2:$L$1072&amp;'AQS Data'!$E$2:$E$1072,0)),"")</f>
        <v/>
      </c>
      <c r="AC12" s="12" t="str">
        <f t="array" ref="AC12">IFERROR(INDEX('AQS Data'!$P$2:$P$1072,MATCH(Summary!AC$3&amp;MONTH(Summary!$F12)&amp;DAY(Summary!$F12)&amp;AC$2,'AQS Data'!$N$2:$N$1072&amp;'AQS Data'!$M$2:$M$1072&amp;'AQS Data'!$L$2:$L$1072&amp;'AQS Data'!$E$2:$E$1072,0)),"")</f>
        <v/>
      </c>
      <c r="AD12" s="12">
        <f t="array" ref="AD12">IFERROR(INDEX('AQS Data'!$P$2:$P$1072,MATCH(Summary!AD$3&amp;MONTH(Summary!$F12)&amp;DAY(Summary!$F12)&amp;AD$2,'AQS Data'!$N$2:$N$1072&amp;'AQS Data'!$M$2:$M$1072&amp;'AQS Data'!$L$2:$L$1072&amp;'AQS Data'!$E$2:$E$1072,0)),"")</f>
        <v>4.9000000000000004</v>
      </c>
      <c r="AE12" s="12" t="str">
        <f t="array" ref="AE12">IFERROR(INDEX('AQS Data'!$P$2:$P$1072,MATCH(Summary!AE$3&amp;MONTH(Summary!$F12)&amp;DAY(Summary!$F12)&amp;AE$2,'AQS Data'!$N$2:$N$1072&amp;'AQS Data'!$M$2:$M$1072&amp;'AQS Data'!$L$2:$L$1072&amp;'AQS Data'!$E$2:$E$1072,0)),"")</f>
        <v/>
      </c>
      <c r="AF12" s="12" t="str">
        <f t="array" ref="AF12">IFERROR(INDEX('AQS Data'!$P$2:$P$1072,MATCH(Summary!AF$3&amp;MONTH(Summary!$F12)&amp;DAY(Summary!$F12)&amp;AF$2,'AQS Data'!$N$2:$N$1072&amp;'AQS Data'!$M$2:$M$1072&amp;'AQS Data'!$L$2:$L$1072&amp;'AQS Data'!$E$2:$E$1072,0)),"")</f>
        <v/>
      </c>
      <c r="AG12" s="19" t="str">
        <f t="array" ref="AG12">IFERROR(INDEX('AQS Data'!$P$2:$P$1072,MATCH(Summary!AG$3&amp;MONTH(Summary!$F12)&amp;DAY(Summary!$F12)&amp;AG$2,'AQS Data'!$N$2:$N$1072&amp;'AQS Data'!$M$2:$M$1072&amp;'AQS Data'!$L$2:$L$1072&amp;'AQS Data'!$E$2:$E$1072,0)),"")</f>
        <v/>
      </c>
      <c r="AI12" s="25">
        <v>42895</v>
      </c>
      <c r="AJ12" s="11" t="str">
        <f t="array" ref="AJ12">IFERROR(INDEX('AQS Data'!$P$2:$P$1072,MATCH(Summary!AJ$3&amp;MONTH(Summary!$F12)&amp;DAY(Summary!$F12)&amp;AJ$2,'AQS Data'!$N$2:$N$1072&amp;'AQS Data'!$M$2:$M$1072&amp;'AQS Data'!$L$2:$L$1072&amp;'AQS Data'!$E$2:$E$1072,0)),"")</f>
        <v/>
      </c>
      <c r="AK12" s="106"/>
      <c r="AL12" s="106"/>
      <c r="AM12" s="12" t="str">
        <f t="array" ref="AM12">IFERROR(INDEX('AQS Data'!$P$2:$P$1072,MATCH(Summary!AM$3&amp;MONTH(Summary!$F12)&amp;DAY(Summary!$F12)&amp;AM$2,'AQS Data'!$N$2:$N$1072&amp;'AQS Data'!$M$2:$M$1072&amp;'AQS Data'!$L$2:$L$1072&amp;'AQS Data'!$E$2:$E$1072,0)),"")</f>
        <v/>
      </c>
      <c r="AN12" s="19" t="str">
        <f t="array" ref="AN12">IFERROR(INDEX('AQS Data'!$P$2:$P$1072,MATCH(Summary!AN$3&amp;MONTH(Summary!$F12)&amp;DAY(Summary!$F12)&amp;AN$2,'AQS Data'!$N$2:$N$1072&amp;'AQS Data'!$M$2:$M$1072&amp;'AQS Data'!$L$2:$L$1072&amp;'AQS Data'!$E$2:$E$1072,0)),"")</f>
        <v/>
      </c>
    </row>
    <row r="13" spans="1:41" x14ac:dyDescent="0.25">
      <c r="B13" s="7"/>
      <c r="C13" s="7"/>
      <c r="D13" s="7"/>
      <c r="F13" s="25">
        <v>42896</v>
      </c>
      <c r="G13" s="11" t="str">
        <f t="array" ref="G13">IFERROR(INDEX('AQS Data'!$P$2:$P$1072,MATCH(Summary!G$3&amp;MONTH(Summary!$F13)&amp;DAY(Summary!$F13)&amp;G$2,'AQS Data'!$N$2:$N$1072&amp;'AQS Data'!$M$2:$M$1072&amp;'AQS Data'!$L$2:$L$1072&amp;'AQS Data'!$E$2:$E$1072,0)),"")</f>
        <v/>
      </c>
      <c r="H13" s="12" t="str">
        <f t="array" ref="H13">IFERROR(INDEX('AQS Data'!$P$2:$P$1072,MATCH(Summary!H$3&amp;MONTH(Summary!$F13)&amp;DAY(Summary!$F13)&amp;H$2,'AQS Data'!$N$2:$N$1072&amp;'AQS Data'!$M$2:$M$1072&amp;'AQS Data'!$L$2:$L$1072&amp;'AQS Data'!$E$2:$E$1072,0)),"")</f>
        <v/>
      </c>
      <c r="I13" s="12" t="str">
        <f t="array" ref="I13">IFERROR(INDEX('AQS Data'!$P$2:$P$1072,MATCH(Summary!I$3&amp;MONTH(Summary!$F13)&amp;DAY(Summary!$F13)&amp;I$2,'AQS Data'!$N$2:$N$1072&amp;'AQS Data'!$M$2:$M$1072&amp;'AQS Data'!$L$2:$L$1072&amp;'AQS Data'!$E$2:$E$1072,0)),"")</f>
        <v/>
      </c>
      <c r="J13" s="12">
        <f t="array" ref="J13">IFERROR(INDEX('AQS Data'!$P$2:$P$1072,MATCH(Summary!J$3&amp;MONTH(Summary!$F13)&amp;DAY(Summary!$F13)&amp;J$2,'AQS Data'!$N$2:$N$1072&amp;'AQS Data'!$M$2:$M$1072&amp;'AQS Data'!$L$2:$L$1072&amp;'AQS Data'!$E$2:$E$1072,0)),"")</f>
        <v>9</v>
      </c>
      <c r="K13" s="12" t="str">
        <f t="array" ref="K13">IFERROR(INDEX('AQS Data'!$P$2:$P$1072,MATCH(Summary!K$3&amp;MONTH(Summary!$F13)&amp;DAY(Summary!$F13)&amp;K$2,'AQS Data'!$N$2:$N$1072&amp;'AQS Data'!$M$2:$M$1072&amp;'AQS Data'!$L$2:$L$1072&amp;'AQS Data'!$E$2:$E$1072,0)),"")</f>
        <v/>
      </c>
      <c r="L13" s="12" t="str">
        <f t="array" ref="L13">IFERROR(INDEX('AQS Data'!$P$2:$P$1072,MATCH(Summary!L$3&amp;MONTH(Summary!$F13)&amp;DAY(Summary!$F13)&amp;L$2,'AQS Data'!$N$2:$N$1072&amp;'AQS Data'!$M$2:$M$1072&amp;'AQS Data'!$L$2:$L$1072&amp;'AQS Data'!$E$2:$E$1072,0)),"")</f>
        <v/>
      </c>
      <c r="M13" s="12" t="str">
        <f t="array" ref="M13">IFERROR(INDEX('AQS Data'!$P$2:$P$1072,MATCH(Summary!M$3&amp;MONTH(Summary!$F13)&amp;DAY(Summary!$F13)&amp;M$2,'AQS Data'!$N$2:$N$1072&amp;'AQS Data'!$M$2:$M$1072&amp;'AQS Data'!$L$2:$L$1072&amp;'AQS Data'!$E$2:$E$1072,0)),"")</f>
        <v/>
      </c>
      <c r="N13" s="12">
        <f t="array" ref="N13">IFERROR(INDEX('AQS Data'!$P$2:$P$1072,MATCH(Summary!N$3&amp;MONTH(Summary!$F13)&amp;DAY(Summary!$F13)&amp;N$2,'AQS Data'!$N$2:$N$1072&amp;'AQS Data'!$M$2:$M$1072&amp;'AQS Data'!$L$2:$L$1072&amp;'AQS Data'!$E$2:$E$1072,0)),"")</f>
        <v>12.5</v>
      </c>
      <c r="O13" s="12" t="str">
        <f t="array" ref="O13">IFERROR(INDEX('AQS Data'!$P$2:$P$1072,MATCH(Summary!O$3&amp;MONTH(Summary!$F13)&amp;DAY(Summary!$F13)&amp;O$2,'AQS Data'!$N$2:$N$1072&amp;'AQS Data'!$M$2:$M$1072&amp;'AQS Data'!$L$2:$L$1072&amp;'AQS Data'!$E$2:$E$1072,0)),"")</f>
        <v/>
      </c>
      <c r="P13" s="12" t="str">
        <f t="array" ref="P13">IFERROR(INDEX('AQS Data'!$P$2:$P$1072,MATCH(Summary!P$3&amp;MONTH(Summary!$F13)&amp;DAY(Summary!$F13)&amp;P$2,'AQS Data'!$N$2:$N$1072&amp;'AQS Data'!$M$2:$M$1072&amp;'AQS Data'!$L$2:$L$1072&amp;'AQS Data'!$E$2:$E$1072,0)),"")</f>
        <v/>
      </c>
      <c r="Q13" s="12" t="str">
        <f t="array" ref="Q13">IFERROR(INDEX('AQS Data'!$P$2:$P$1072,MATCH(Summary!Q$3&amp;MONTH(Summary!$F13)&amp;DAY(Summary!$F13)&amp;Q$2,'AQS Data'!$N$2:$N$1072&amp;'AQS Data'!$M$2:$M$1072&amp;'AQS Data'!$L$2:$L$1072&amp;'AQS Data'!$E$2:$E$1072,0)),"")</f>
        <v/>
      </c>
      <c r="R13" s="12">
        <f t="array" ref="R13">IFERROR(INDEX('AQS Data'!$P$2:$P$1072,MATCH(Summary!R$3&amp;MONTH(Summary!$F13)&amp;DAY(Summary!$F13)&amp;R$2,'AQS Data'!$N$2:$N$1072&amp;'AQS Data'!$M$2:$M$1072&amp;'AQS Data'!$L$2:$L$1072&amp;'AQS Data'!$E$2:$E$1072,0)),"")</f>
        <v>4.8</v>
      </c>
      <c r="S13" s="12" t="str">
        <f t="array" ref="S13">IFERROR(INDEX('AQS Data'!$P$2:$P$1072,MATCH(Summary!S$3&amp;MONTH(Summary!$F13)&amp;DAY(Summary!$F13)&amp;S$2,'AQS Data'!$N$2:$N$1072&amp;'AQS Data'!$M$2:$M$1072&amp;'AQS Data'!$L$2:$L$1072&amp;'AQS Data'!$E$2:$E$1072,0)),"")</f>
        <v/>
      </c>
      <c r="T13" s="12" t="str">
        <f t="array" ref="T13">IFERROR(INDEX('AQS Data'!$P$2:$P$1072,MATCH(Summary!T$3&amp;MONTH(Summary!$F13)&amp;DAY(Summary!$F13)&amp;T$2,'AQS Data'!$N$2:$N$1072&amp;'AQS Data'!$M$2:$M$1072&amp;'AQS Data'!$L$2:$L$1072&amp;'AQS Data'!$E$2:$E$1072,0)),"")</f>
        <v/>
      </c>
      <c r="U13" s="12" t="str">
        <f t="array" ref="U13">IFERROR(INDEX('AQS Data'!$P$2:$P$1072,MATCH(Summary!U$3&amp;MONTH(Summary!$F13)&amp;DAY(Summary!$F13)&amp;U$2,'AQS Data'!$N$2:$N$1072&amp;'AQS Data'!$M$2:$M$1072&amp;'AQS Data'!$L$2:$L$1072&amp;'AQS Data'!$E$2:$E$1072,0)),"")</f>
        <v/>
      </c>
      <c r="V13" s="12">
        <f t="array" ref="V13">IFERROR(INDEX('AQS Data'!$P$2:$P$1072,MATCH(Summary!V$3&amp;MONTH(Summary!$F13)&amp;DAY(Summary!$F13)&amp;V$2,'AQS Data'!$N$2:$N$1072&amp;'AQS Data'!$M$2:$M$1072&amp;'AQS Data'!$L$2:$L$1072&amp;'AQS Data'!$E$2:$E$1072,0)),"")</f>
        <v>1.5</v>
      </c>
      <c r="W13" s="12" t="str">
        <f t="array" ref="W13">IFERROR(INDEX('AQS Data'!$P$2:$P$1072,MATCH(Summary!W$3&amp;MONTH(Summary!$F13)&amp;DAY(Summary!$F13)&amp;W$2,'AQS Data'!$N$2:$N$1072&amp;'AQS Data'!$M$2:$M$1072&amp;'AQS Data'!$L$2:$L$1072&amp;'AQS Data'!$E$2:$E$1072,0)),"")</f>
        <v/>
      </c>
      <c r="X13" s="19" t="str">
        <f t="array" ref="X13">IFERROR(INDEX('AQS Data'!$P$2:$P$1072,MATCH(Summary!X$3&amp;MONTH(Summary!$F13)&amp;DAY(Summary!$F13)&amp;X$2,'AQS Data'!$N$2:$N$1072&amp;'AQS Data'!$M$2:$M$1072&amp;'AQS Data'!$L$2:$L$1072&amp;'AQS Data'!$E$2:$E$1072,0)),"")</f>
        <v/>
      </c>
      <c r="Z13" s="25">
        <v>42896</v>
      </c>
      <c r="AA13" s="11">
        <f t="array" ref="AA13">IFERROR(INDEX('AQS Data'!$P$2:$P$1072,MATCH(Summary!AA$3&amp;MONTH(Summary!$F13)&amp;DAY(Summary!$F13)&amp;AA$2,'AQS Data'!$N$2:$N$1072&amp;'AQS Data'!$M$2:$M$1072&amp;'AQS Data'!$L$2:$L$1072&amp;'AQS Data'!$E$2:$E$1072,0)),"")</f>
        <v>4.5</v>
      </c>
      <c r="AB13" s="12" t="str">
        <f t="array" ref="AB13">IFERROR(INDEX('AQS Data'!$P$2:$P$1072,MATCH(Summary!AB$3&amp;MONTH(Summary!$F13)&amp;DAY(Summary!$F13)&amp;AB$2,'AQS Data'!$N$2:$N$1072&amp;'AQS Data'!$M$2:$M$1072&amp;'AQS Data'!$L$2:$L$1072&amp;'AQS Data'!$E$2:$E$1072,0)),"")</f>
        <v/>
      </c>
      <c r="AC13" s="12" t="str">
        <f t="array" ref="AC13">IFERROR(INDEX('AQS Data'!$P$2:$P$1072,MATCH(Summary!AC$3&amp;MONTH(Summary!$F13)&amp;DAY(Summary!$F13)&amp;AC$2,'AQS Data'!$N$2:$N$1072&amp;'AQS Data'!$M$2:$M$1072&amp;'AQS Data'!$L$2:$L$1072&amp;'AQS Data'!$E$2:$E$1072,0)),"")</f>
        <v/>
      </c>
      <c r="AD13" s="12" t="str">
        <f t="array" ref="AD13">IFERROR(INDEX('AQS Data'!$P$2:$P$1072,MATCH(Summary!AD$3&amp;MONTH(Summary!$F13)&amp;DAY(Summary!$F13)&amp;AD$2,'AQS Data'!$N$2:$N$1072&amp;'AQS Data'!$M$2:$M$1072&amp;'AQS Data'!$L$2:$L$1072&amp;'AQS Data'!$E$2:$E$1072,0)),"")</f>
        <v/>
      </c>
      <c r="AE13" s="12">
        <f t="array" ref="AE13">IFERROR(INDEX('AQS Data'!$P$2:$P$1072,MATCH(Summary!AE$3&amp;MONTH(Summary!$F13)&amp;DAY(Summary!$F13)&amp;AE$2,'AQS Data'!$N$2:$N$1072&amp;'AQS Data'!$M$2:$M$1072&amp;'AQS Data'!$L$2:$L$1072&amp;'AQS Data'!$E$2:$E$1072,0)),"")</f>
        <v>1.7</v>
      </c>
      <c r="AF13" s="12" t="str">
        <f t="array" ref="AF13">IFERROR(INDEX('AQS Data'!$P$2:$P$1072,MATCH(Summary!AF$3&amp;MONTH(Summary!$F13)&amp;DAY(Summary!$F13)&amp;AF$2,'AQS Data'!$N$2:$N$1072&amp;'AQS Data'!$M$2:$M$1072&amp;'AQS Data'!$L$2:$L$1072&amp;'AQS Data'!$E$2:$E$1072,0)),"")</f>
        <v/>
      </c>
      <c r="AG13" s="19" t="str">
        <f t="array" ref="AG13">IFERROR(INDEX('AQS Data'!$P$2:$P$1072,MATCH(Summary!AG$3&amp;MONTH(Summary!$F13)&amp;DAY(Summary!$F13)&amp;AG$2,'AQS Data'!$N$2:$N$1072&amp;'AQS Data'!$M$2:$M$1072&amp;'AQS Data'!$L$2:$L$1072&amp;'AQS Data'!$E$2:$E$1072,0)),"")</f>
        <v/>
      </c>
      <c r="AI13" s="25">
        <v>42896</v>
      </c>
      <c r="AJ13" s="11" t="str">
        <f t="array" ref="AJ13">IFERROR(INDEX('AQS Data'!$P$2:$P$1072,MATCH(Summary!AJ$3&amp;MONTH(Summary!$F13)&amp;DAY(Summary!$F13)&amp;AJ$2,'AQS Data'!$N$2:$N$1072&amp;'AQS Data'!$M$2:$M$1072&amp;'AQS Data'!$L$2:$L$1072&amp;'AQS Data'!$E$2:$E$1072,0)),"")</f>
        <v/>
      </c>
      <c r="AK13" s="106"/>
      <c r="AL13" s="106"/>
      <c r="AM13" s="12" t="str">
        <f t="array" ref="AM13">IFERROR(INDEX('AQS Data'!$P$2:$P$1072,MATCH(Summary!AM$3&amp;MONTH(Summary!$F13)&amp;DAY(Summary!$F13)&amp;AM$2,'AQS Data'!$N$2:$N$1072&amp;'AQS Data'!$M$2:$M$1072&amp;'AQS Data'!$L$2:$L$1072&amp;'AQS Data'!$E$2:$E$1072,0)),"")</f>
        <v/>
      </c>
      <c r="AN13" s="19" t="str">
        <f t="array" ref="AN13">IFERROR(INDEX('AQS Data'!$P$2:$P$1072,MATCH(Summary!AN$3&amp;MONTH(Summary!$F13)&amp;DAY(Summary!$F13)&amp;AN$2,'AQS Data'!$N$2:$N$1072&amp;'AQS Data'!$M$2:$M$1072&amp;'AQS Data'!$L$2:$L$1072&amp;'AQS Data'!$E$2:$E$1072,0)),"")</f>
        <v/>
      </c>
    </row>
    <row r="14" spans="1:41" x14ac:dyDescent="0.25">
      <c r="B14" s="4"/>
      <c r="C14" s="4"/>
      <c r="D14" s="4"/>
      <c r="F14" s="25">
        <v>42897</v>
      </c>
      <c r="G14" s="11">
        <f t="array" ref="G14">IFERROR(INDEX('AQS Data'!$P$2:$P$1072,MATCH(Summary!G$3&amp;MONTH(Summary!$F14)&amp;DAY(Summary!$F14)&amp;G$2,'AQS Data'!$N$2:$N$1072&amp;'AQS Data'!$M$2:$M$1072&amp;'AQS Data'!$L$2:$L$1072&amp;'AQS Data'!$E$2:$E$1072,0)),"")</f>
        <v>7.6</v>
      </c>
      <c r="H14" s="12">
        <f t="array" ref="H14">IFERROR(INDEX('AQS Data'!$P$2:$P$1072,MATCH(Summary!H$3&amp;MONTH(Summary!$F14)&amp;DAY(Summary!$F14)&amp;H$2,'AQS Data'!$N$2:$N$1072&amp;'AQS Data'!$M$2:$M$1072&amp;'AQS Data'!$L$2:$L$1072&amp;'AQS Data'!$E$2:$E$1072,0)),"")</f>
        <v>3</v>
      </c>
      <c r="I14" s="12" t="str">
        <f t="array" ref="I14">IFERROR(INDEX('AQS Data'!$P$2:$P$1072,MATCH(Summary!I$3&amp;MONTH(Summary!$F14)&amp;DAY(Summary!$F14)&amp;I$2,'AQS Data'!$N$2:$N$1072&amp;'AQS Data'!$M$2:$M$1072&amp;'AQS Data'!$L$2:$L$1072&amp;'AQS Data'!$E$2:$E$1072,0)),"")</f>
        <v/>
      </c>
      <c r="J14" s="12" t="str">
        <f t="array" ref="J14">IFERROR(INDEX('AQS Data'!$P$2:$P$1072,MATCH(Summary!J$3&amp;MONTH(Summary!$F14)&amp;DAY(Summary!$F14)&amp;J$2,'AQS Data'!$N$2:$N$1072&amp;'AQS Data'!$M$2:$M$1072&amp;'AQS Data'!$L$2:$L$1072&amp;'AQS Data'!$E$2:$E$1072,0)),"")</f>
        <v/>
      </c>
      <c r="K14" s="12">
        <f t="array" ref="K14">IFERROR(INDEX('AQS Data'!$P$2:$P$1072,MATCH(Summary!K$3&amp;MONTH(Summary!$F14)&amp;DAY(Summary!$F14)&amp;K$2,'AQS Data'!$N$2:$N$1072&amp;'AQS Data'!$M$2:$M$1072&amp;'AQS Data'!$L$2:$L$1072&amp;'AQS Data'!$E$2:$E$1072,0)),"")</f>
        <v>4.4000000000000004</v>
      </c>
      <c r="L14" s="12" t="str">
        <f t="array" ref="L14">IFERROR(INDEX('AQS Data'!$P$2:$P$1072,MATCH(Summary!L$3&amp;MONTH(Summary!$F14)&amp;DAY(Summary!$F14)&amp;L$2,'AQS Data'!$N$2:$N$1072&amp;'AQS Data'!$M$2:$M$1072&amp;'AQS Data'!$L$2:$L$1072&amp;'AQS Data'!$E$2:$E$1072,0)),"")</f>
        <v/>
      </c>
      <c r="M14" s="12" t="str">
        <f t="array" ref="M14">IFERROR(INDEX('AQS Data'!$P$2:$P$1072,MATCH(Summary!M$3&amp;MONTH(Summary!$F14)&amp;DAY(Summary!$F14)&amp;M$2,'AQS Data'!$N$2:$N$1072&amp;'AQS Data'!$M$2:$M$1072&amp;'AQS Data'!$L$2:$L$1072&amp;'AQS Data'!$E$2:$E$1072,0)),"")</f>
        <v/>
      </c>
      <c r="N14" s="12" t="str">
        <f t="array" ref="N14">IFERROR(INDEX('AQS Data'!$P$2:$P$1072,MATCH(Summary!N$3&amp;MONTH(Summary!$F14)&amp;DAY(Summary!$F14)&amp;N$2,'AQS Data'!$N$2:$N$1072&amp;'AQS Data'!$M$2:$M$1072&amp;'AQS Data'!$L$2:$L$1072&amp;'AQS Data'!$E$2:$E$1072,0)),"")</f>
        <v/>
      </c>
      <c r="O14" s="12">
        <f t="array" ref="O14">IFERROR(INDEX('AQS Data'!$P$2:$P$1072,MATCH(Summary!O$3&amp;MONTH(Summary!$F14)&amp;DAY(Summary!$F14)&amp;O$2,'AQS Data'!$N$2:$N$1072&amp;'AQS Data'!$M$2:$M$1072&amp;'AQS Data'!$L$2:$L$1072&amp;'AQS Data'!$E$2:$E$1072,0)),"")</f>
        <v>4.5</v>
      </c>
      <c r="P14" s="12">
        <f t="array" ref="P14">IFERROR(INDEX('AQS Data'!$P$2:$P$1072,MATCH(Summary!P$3&amp;MONTH(Summary!$F14)&amp;DAY(Summary!$F14)&amp;P$2,'AQS Data'!$N$2:$N$1072&amp;'AQS Data'!$M$2:$M$1072&amp;'AQS Data'!$L$2:$L$1072&amp;'AQS Data'!$E$2:$E$1072,0)),"")</f>
        <v>3.6</v>
      </c>
      <c r="Q14" s="12" t="str">
        <f t="array" ref="Q14">IFERROR(INDEX('AQS Data'!$P$2:$P$1072,MATCH(Summary!Q$3&amp;MONTH(Summary!$F14)&amp;DAY(Summary!$F14)&amp;Q$2,'AQS Data'!$N$2:$N$1072&amp;'AQS Data'!$M$2:$M$1072&amp;'AQS Data'!$L$2:$L$1072&amp;'AQS Data'!$E$2:$E$1072,0)),"")</f>
        <v/>
      </c>
      <c r="R14" s="12" t="str">
        <f t="array" ref="R14">IFERROR(INDEX('AQS Data'!$P$2:$P$1072,MATCH(Summary!R$3&amp;MONTH(Summary!$F14)&amp;DAY(Summary!$F14)&amp;R$2,'AQS Data'!$N$2:$N$1072&amp;'AQS Data'!$M$2:$M$1072&amp;'AQS Data'!$L$2:$L$1072&amp;'AQS Data'!$E$2:$E$1072,0)),"")</f>
        <v/>
      </c>
      <c r="S14" s="12">
        <f t="array" ref="S14">IFERROR(INDEX('AQS Data'!$P$2:$P$1072,MATCH(Summary!S$3&amp;MONTH(Summary!$F14)&amp;DAY(Summary!$F14)&amp;S$2,'AQS Data'!$N$2:$N$1072&amp;'AQS Data'!$M$2:$M$1072&amp;'AQS Data'!$L$2:$L$1072&amp;'AQS Data'!$E$2:$E$1072,0)),"")</f>
        <v>3.2</v>
      </c>
      <c r="T14" s="12">
        <f t="array" ref="T14">IFERROR(INDEX('AQS Data'!$P$2:$P$1072,MATCH(Summary!T$3&amp;MONTH(Summary!$F14)&amp;DAY(Summary!$F14)&amp;T$2,'AQS Data'!$N$2:$N$1072&amp;'AQS Data'!$M$2:$M$1072&amp;'AQS Data'!$L$2:$L$1072&amp;'AQS Data'!$E$2:$E$1072,0)),"")</f>
        <v>0.2</v>
      </c>
      <c r="U14" s="12" t="str">
        <f t="array" ref="U14">IFERROR(INDEX('AQS Data'!$P$2:$P$1072,MATCH(Summary!U$3&amp;MONTH(Summary!$F14)&amp;DAY(Summary!$F14)&amp;U$2,'AQS Data'!$N$2:$N$1072&amp;'AQS Data'!$M$2:$M$1072&amp;'AQS Data'!$L$2:$L$1072&amp;'AQS Data'!$E$2:$E$1072,0)),"")</f>
        <v/>
      </c>
      <c r="V14" s="12" t="str">
        <f t="array" ref="V14">IFERROR(INDEX('AQS Data'!$P$2:$P$1072,MATCH(Summary!V$3&amp;MONTH(Summary!$F14)&amp;DAY(Summary!$F14)&amp;V$2,'AQS Data'!$N$2:$N$1072&amp;'AQS Data'!$M$2:$M$1072&amp;'AQS Data'!$L$2:$L$1072&amp;'AQS Data'!$E$2:$E$1072,0)),"")</f>
        <v/>
      </c>
      <c r="W14" s="12">
        <f t="array" ref="W14">IFERROR(INDEX('AQS Data'!$P$2:$P$1072,MATCH(Summary!W$3&amp;MONTH(Summary!$F14)&amp;DAY(Summary!$F14)&amp;W$2,'AQS Data'!$N$2:$N$1072&amp;'AQS Data'!$M$2:$M$1072&amp;'AQS Data'!$L$2:$L$1072&amp;'AQS Data'!$E$2:$E$1072,0)),"")</f>
        <v>1.5</v>
      </c>
      <c r="X14" s="19">
        <f t="array" ref="X14">IFERROR(INDEX('AQS Data'!$P$2:$P$1072,MATCH(Summary!X$3&amp;MONTH(Summary!$F14)&amp;DAY(Summary!$F14)&amp;X$2,'AQS Data'!$N$2:$N$1072&amp;'AQS Data'!$M$2:$M$1072&amp;'AQS Data'!$L$2:$L$1072&amp;'AQS Data'!$E$2:$E$1072,0)),"")</f>
        <v>0.6</v>
      </c>
      <c r="Z14" s="25">
        <v>42897</v>
      </c>
      <c r="AA14" s="11" t="str">
        <f t="array" ref="AA14">IFERROR(INDEX('AQS Data'!$P$2:$P$1072,MATCH(Summary!AA$3&amp;MONTH(Summary!$F14)&amp;DAY(Summary!$F14)&amp;AA$2,'AQS Data'!$N$2:$N$1072&amp;'AQS Data'!$M$2:$M$1072&amp;'AQS Data'!$L$2:$L$1072&amp;'AQS Data'!$E$2:$E$1072,0)),"")</f>
        <v/>
      </c>
      <c r="AB14" s="12">
        <f t="array" ref="AB14">IFERROR(INDEX('AQS Data'!$P$2:$P$1072,MATCH(Summary!AB$3&amp;MONTH(Summary!$F14)&amp;DAY(Summary!$F14)&amp;AB$2,'AQS Data'!$N$2:$N$1072&amp;'AQS Data'!$M$2:$M$1072&amp;'AQS Data'!$L$2:$L$1072&amp;'AQS Data'!$E$2:$E$1072,0)),"")</f>
        <v>2.9</v>
      </c>
      <c r="AC14" s="12">
        <f t="array" ref="AC14">IFERROR(INDEX('AQS Data'!$P$2:$P$1072,MATCH(Summary!AC$3&amp;MONTH(Summary!$F14)&amp;DAY(Summary!$F14)&amp;AC$2,'AQS Data'!$N$2:$N$1072&amp;'AQS Data'!$M$2:$M$1072&amp;'AQS Data'!$L$2:$L$1072&amp;'AQS Data'!$E$2:$E$1072,0)),"")</f>
        <v>4.0999999999999996</v>
      </c>
      <c r="AD14" s="12" t="str">
        <f t="array" ref="AD14">IFERROR(INDEX('AQS Data'!$P$2:$P$1072,MATCH(Summary!AD$3&amp;MONTH(Summary!$F14)&amp;DAY(Summary!$F14)&amp;AD$2,'AQS Data'!$N$2:$N$1072&amp;'AQS Data'!$M$2:$M$1072&amp;'AQS Data'!$L$2:$L$1072&amp;'AQS Data'!$E$2:$E$1072,0)),"")</f>
        <v/>
      </c>
      <c r="AE14" s="12" t="str">
        <f t="array" ref="AE14">IFERROR(INDEX('AQS Data'!$P$2:$P$1072,MATCH(Summary!AE$3&amp;MONTH(Summary!$F14)&amp;DAY(Summary!$F14)&amp;AE$2,'AQS Data'!$N$2:$N$1072&amp;'AQS Data'!$M$2:$M$1072&amp;'AQS Data'!$L$2:$L$1072&amp;'AQS Data'!$E$2:$E$1072,0)),"")</f>
        <v/>
      </c>
      <c r="AF14" s="12">
        <f t="array" ref="AF14">IFERROR(INDEX('AQS Data'!$P$2:$P$1072,MATCH(Summary!AF$3&amp;MONTH(Summary!$F14)&amp;DAY(Summary!$F14)&amp;AF$2,'AQS Data'!$N$2:$N$1072&amp;'AQS Data'!$M$2:$M$1072&amp;'AQS Data'!$L$2:$L$1072&amp;'AQS Data'!$E$2:$E$1072,0)),"")</f>
        <v>1.6</v>
      </c>
      <c r="AG14" s="19">
        <f t="array" ref="AG14">IFERROR(INDEX('AQS Data'!$P$2:$P$1072,MATCH(Summary!AG$3&amp;MONTH(Summary!$F14)&amp;DAY(Summary!$F14)&amp;AG$2,'AQS Data'!$N$2:$N$1072&amp;'AQS Data'!$M$2:$M$1072&amp;'AQS Data'!$L$2:$L$1072&amp;'AQS Data'!$E$2:$E$1072,0)),"")</f>
        <v>5</v>
      </c>
      <c r="AI14" s="25">
        <v>42897</v>
      </c>
      <c r="AJ14" s="11">
        <f t="array" ref="AJ14">IFERROR(INDEX('AQS Data'!$P$2:$P$1072,MATCH(Summary!AJ$3&amp;MONTH(Summary!$F14)&amp;DAY(Summary!$F14)&amp;AJ$2,'AQS Data'!$N$2:$N$1072&amp;'AQS Data'!$M$2:$M$1072&amp;'AQS Data'!$L$2:$L$1072&amp;'AQS Data'!$E$2:$E$1072,0)),"")</f>
        <v>3.9</v>
      </c>
      <c r="AK14" s="106"/>
      <c r="AL14" s="106"/>
      <c r="AM14" s="12">
        <f t="array" ref="AM14">IFERROR(INDEX('AQS Data'!$P$2:$P$1072,MATCH(Summary!AM$3&amp;MONTH(Summary!$F14)&amp;DAY(Summary!$F14)&amp;AM$2,'AQS Data'!$N$2:$N$1072&amp;'AQS Data'!$M$2:$M$1072&amp;'AQS Data'!$L$2:$L$1072&amp;'AQS Data'!$E$2:$E$1072,0)),"")</f>
        <v>2.9</v>
      </c>
      <c r="AN14" s="19">
        <f t="array" ref="AN14">IFERROR(INDEX('AQS Data'!$P$2:$P$1072,MATCH(Summary!AN$3&amp;MONTH(Summary!$F14)&amp;DAY(Summary!$F14)&amp;AN$2,'AQS Data'!$N$2:$N$1072&amp;'AQS Data'!$M$2:$M$1072&amp;'AQS Data'!$L$2:$L$1072&amp;'AQS Data'!$E$2:$E$1072,0)),"")</f>
        <v>4.5999999999999996</v>
      </c>
    </row>
    <row r="15" spans="1:41" x14ac:dyDescent="0.25">
      <c r="B15" s="98" t="s">
        <v>59</v>
      </c>
      <c r="C15" s="98"/>
      <c r="D15" s="98"/>
      <c r="F15" s="25">
        <v>42898</v>
      </c>
      <c r="G15" s="11" t="str">
        <f t="array" ref="G15">IFERROR(INDEX('AQS Data'!$P$2:$P$1072,MATCH(Summary!G$3&amp;MONTH(Summary!$F15)&amp;DAY(Summary!$F15)&amp;G$2,'AQS Data'!$N$2:$N$1072&amp;'AQS Data'!$M$2:$M$1072&amp;'AQS Data'!$L$2:$L$1072&amp;'AQS Data'!$E$2:$E$1072,0)),"")</f>
        <v/>
      </c>
      <c r="H15" s="12" t="str">
        <f t="array" ref="H15">IFERROR(INDEX('AQS Data'!$P$2:$P$1072,MATCH(Summary!H$3&amp;MONTH(Summary!$F15)&amp;DAY(Summary!$F15)&amp;H$2,'AQS Data'!$N$2:$N$1072&amp;'AQS Data'!$M$2:$M$1072&amp;'AQS Data'!$L$2:$L$1072&amp;'AQS Data'!$E$2:$E$1072,0)),"")</f>
        <v/>
      </c>
      <c r="I15" s="12">
        <f t="array" ref="I15">IFERROR(INDEX('AQS Data'!$P$2:$P$1072,MATCH(Summary!I$3&amp;MONTH(Summary!$F15)&amp;DAY(Summary!$F15)&amp;I$2,'AQS Data'!$N$2:$N$1072&amp;'AQS Data'!$M$2:$M$1072&amp;'AQS Data'!$L$2:$L$1072&amp;'AQS Data'!$E$2:$E$1072,0)),"")</f>
        <v>3.9</v>
      </c>
      <c r="J15" s="12" t="str">
        <f t="array" ref="J15">IFERROR(INDEX('AQS Data'!$P$2:$P$1072,MATCH(Summary!J$3&amp;MONTH(Summary!$F15)&amp;DAY(Summary!$F15)&amp;J$2,'AQS Data'!$N$2:$N$1072&amp;'AQS Data'!$M$2:$M$1072&amp;'AQS Data'!$L$2:$L$1072&amp;'AQS Data'!$E$2:$E$1072,0)),"")</f>
        <v/>
      </c>
      <c r="K15" s="12" t="str">
        <f t="array" ref="K15">IFERROR(INDEX('AQS Data'!$P$2:$P$1072,MATCH(Summary!K$3&amp;MONTH(Summary!$F15)&amp;DAY(Summary!$F15)&amp;K$2,'AQS Data'!$N$2:$N$1072&amp;'AQS Data'!$M$2:$M$1072&amp;'AQS Data'!$L$2:$L$1072&amp;'AQS Data'!$E$2:$E$1072,0)),"")</f>
        <v/>
      </c>
      <c r="L15" s="12" t="str">
        <f t="array" ref="L15">IFERROR(INDEX('AQS Data'!$P$2:$P$1072,MATCH(Summary!L$3&amp;MONTH(Summary!$F15)&amp;DAY(Summary!$F15)&amp;L$2,'AQS Data'!$N$2:$N$1072&amp;'AQS Data'!$M$2:$M$1072&amp;'AQS Data'!$L$2:$L$1072&amp;'AQS Data'!$E$2:$E$1072,0)),"")</f>
        <v/>
      </c>
      <c r="M15" s="12" t="str">
        <f t="array" ref="M15">IFERROR(INDEX('AQS Data'!$P$2:$P$1072,MATCH(Summary!M$3&amp;MONTH(Summary!$F15)&amp;DAY(Summary!$F15)&amp;M$2,'AQS Data'!$N$2:$N$1072&amp;'AQS Data'!$M$2:$M$1072&amp;'AQS Data'!$L$2:$L$1072&amp;'AQS Data'!$E$2:$E$1072,0)),"")</f>
        <v/>
      </c>
      <c r="N15" s="12" t="str">
        <f t="array" ref="N15">IFERROR(INDEX('AQS Data'!$P$2:$P$1072,MATCH(Summary!N$3&amp;MONTH(Summary!$F15)&amp;DAY(Summary!$F15)&amp;N$2,'AQS Data'!$N$2:$N$1072&amp;'AQS Data'!$M$2:$M$1072&amp;'AQS Data'!$L$2:$L$1072&amp;'AQS Data'!$E$2:$E$1072,0)),"")</f>
        <v/>
      </c>
      <c r="O15" s="12" t="str">
        <f t="array" ref="O15">IFERROR(INDEX('AQS Data'!$P$2:$P$1072,MATCH(Summary!O$3&amp;MONTH(Summary!$F15)&amp;DAY(Summary!$F15)&amp;O$2,'AQS Data'!$N$2:$N$1072&amp;'AQS Data'!$M$2:$M$1072&amp;'AQS Data'!$L$2:$L$1072&amp;'AQS Data'!$E$2:$E$1072,0)),"")</f>
        <v/>
      </c>
      <c r="P15" s="12" t="str">
        <f t="array" ref="P15">IFERROR(INDEX('AQS Data'!$P$2:$P$1072,MATCH(Summary!P$3&amp;MONTH(Summary!$F15)&amp;DAY(Summary!$F15)&amp;P$2,'AQS Data'!$N$2:$N$1072&amp;'AQS Data'!$M$2:$M$1072&amp;'AQS Data'!$L$2:$L$1072&amp;'AQS Data'!$E$2:$E$1072,0)),"")</f>
        <v/>
      </c>
      <c r="Q15" s="12">
        <f t="array" ref="Q15">IFERROR(INDEX('AQS Data'!$P$2:$P$1072,MATCH(Summary!Q$3&amp;MONTH(Summary!$F15)&amp;DAY(Summary!$F15)&amp;Q$2,'AQS Data'!$N$2:$N$1072&amp;'AQS Data'!$M$2:$M$1072&amp;'AQS Data'!$L$2:$L$1072&amp;'AQS Data'!$E$2:$E$1072,0)),"")</f>
        <v>9.9</v>
      </c>
      <c r="R15" s="12" t="str">
        <f t="array" ref="R15">IFERROR(INDEX('AQS Data'!$P$2:$P$1072,MATCH(Summary!R$3&amp;MONTH(Summary!$F15)&amp;DAY(Summary!$F15)&amp;R$2,'AQS Data'!$N$2:$N$1072&amp;'AQS Data'!$M$2:$M$1072&amp;'AQS Data'!$L$2:$L$1072&amp;'AQS Data'!$E$2:$E$1072,0)),"")</f>
        <v/>
      </c>
      <c r="S15" s="12" t="str">
        <f t="array" ref="S15">IFERROR(INDEX('AQS Data'!$P$2:$P$1072,MATCH(Summary!S$3&amp;MONTH(Summary!$F15)&amp;DAY(Summary!$F15)&amp;S$2,'AQS Data'!$N$2:$N$1072&amp;'AQS Data'!$M$2:$M$1072&amp;'AQS Data'!$L$2:$L$1072&amp;'AQS Data'!$E$2:$E$1072,0)),"")</f>
        <v/>
      </c>
      <c r="T15" s="12" t="str">
        <f t="array" ref="T15">IFERROR(INDEX('AQS Data'!$P$2:$P$1072,MATCH(Summary!T$3&amp;MONTH(Summary!$F15)&amp;DAY(Summary!$F15)&amp;T$2,'AQS Data'!$N$2:$N$1072&amp;'AQS Data'!$M$2:$M$1072&amp;'AQS Data'!$L$2:$L$1072&amp;'AQS Data'!$E$2:$E$1072,0)),"")</f>
        <v/>
      </c>
      <c r="U15" s="12">
        <f t="array" ref="U15">IFERROR(INDEX('AQS Data'!$P$2:$P$1072,MATCH(Summary!U$3&amp;MONTH(Summary!$F15)&amp;DAY(Summary!$F15)&amp;U$2,'AQS Data'!$N$2:$N$1072&amp;'AQS Data'!$M$2:$M$1072&amp;'AQS Data'!$L$2:$L$1072&amp;'AQS Data'!$E$2:$E$1072,0)),"")</f>
        <v>4.5</v>
      </c>
      <c r="V15" s="12" t="str">
        <f t="array" ref="V15">IFERROR(INDEX('AQS Data'!$P$2:$P$1072,MATCH(Summary!V$3&amp;MONTH(Summary!$F15)&amp;DAY(Summary!$F15)&amp;V$2,'AQS Data'!$N$2:$N$1072&amp;'AQS Data'!$M$2:$M$1072&amp;'AQS Data'!$L$2:$L$1072&amp;'AQS Data'!$E$2:$E$1072,0)),"")</f>
        <v/>
      </c>
      <c r="W15" s="12" t="str">
        <f t="array" ref="W15">IFERROR(INDEX('AQS Data'!$P$2:$P$1072,MATCH(Summary!W$3&amp;MONTH(Summary!$F15)&amp;DAY(Summary!$F15)&amp;W$2,'AQS Data'!$N$2:$N$1072&amp;'AQS Data'!$M$2:$M$1072&amp;'AQS Data'!$L$2:$L$1072&amp;'AQS Data'!$E$2:$E$1072,0)),"")</f>
        <v/>
      </c>
      <c r="X15" s="19" t="str">
        <f t="array" ref="X15">IFERROR(INDEX('AQS Data'!$P$2:$P$1072,MATCH(Summary!X$3&amp;MONTH(Summary!$F15)&amp;DAY(Summary!$F15)&amp;X$2,'AQS Data'!$N$2:$N$1072&amp;'AQS Data'!$M$2:$M$1072&amp;'AQS Data'!$L$2:$L$1072&amp;'AQS Data'!$E$2:$E$1072,0)),"")</f>
        <v/>
      </c>
      <c r="Z15" s="25">
        <v>42898</v>
      </c>
      <c r="AA15" s="11" t="str">
        <f t="array" ref="AA15">IFERROR(INDEX('AQS Data'!$P$2:$P$1072,MATCH(Summary!AA$3&amp;MONTH(Summary!$F15)&amp;DAY(Summary!$F15)&amp;AA$2,'AQS Data'!$N$2:$N$1072&amp;'AQS Data'!$M$2:$M$1072&amp;'AQS Data'!$L$2:$L$1072&amp;'AQS Data'!$E$2:$E$1072,0)),"")</f>
        <v/>
      </c>
      <c r="AB15" s="12" t="str">
        <f t="array" ref="AB15">IFERROR(INDEX('AQS Data'!$P$2:$P$1072,MATCH(Summary!AB$3&amp;MONTH(Summary!$F15)&amp;DAY(Summary!$F15)&amp;AB$2,'AQS Data'!$N$2:$N$1072&amp;'AQS Data'!$M$2:$M$1072&amp;'AQS Data'!$L$2:$L$1072&amp;'AQS Data'!$E$2:$E$1072,0)),"")</f>
        <v/>
      </c>
      <c r="AC15" s="12" t="str">
        <f t="array" ref="AC15">IFERROR(INDEX('AQS Data'!$P$2:$P$1072,MATCH(Summary!AC$3&amp;MONTH(Summary!$F15)&amp;DAY(Summary!$F15)&amp;AC$2,'AQS Data'!$N$2:$N$1072&amp;'AQS Data'!$M$2:$M$1072&amp;'AQS Data'!$L$2:$L$1072&amp;'AQS Data'!$E$2:$E$1072,0)),"")</f>
        <v/>
      </c>
      <c r="AD15" s="12">
        <f t="array" ref="AD15">IFERROR(INDEX('AQS Data'!$P$2:$P$1072,MATCH(Summary!AD$3&amp;MONTH(Summary!$F15)&amp;DAY(Summary!$F15)&amp;AD$2,'AQS Data'!$N$2:$N$1072&amp;'AQS Data'!$M$2:$M$1072&amp;'AQS Data'!$L$2:$L$1072&amp;'AQS Data'!$E$2:$E$1072,0)),"")</f>
        <v>2.2999999999999998</v>
      </c>
      <c r="AE15" s="12" t="str">
        <f t="array" ref="AE15">IFERROR(INDEX('AQS Data'!$P$2:$P$1072,MATCH(Summary!AE$3&amp;MONTH(Summary!$F15)&amp;DAY(Summary!$F15)&amp;AE$2,'AQS Data'!$N$2:$N$1072&amp;'AQS Data'!$M$2:$M$1072&amp;'AQS Data'!$L$2:$L$1072&amp;'AQS Data'!$E$2:$E$1072,0)),"")</f>
        <v/>
      </c>
      <c r="AF15" s="12" t="str">
        <f t="array" ref="AF15">IFERROR(INDEX('AQS Data'!$P$2:$P$1072,MATCH(Summary!AF$3&amp;MONTH(Summary!$F15)&amp;DAY(Summary!$F15)&amp;AF$2,'AQS Data'!$N$2:$N$1072&amp;'AQS Data'!$M$2:$M$1072&amp;'AQS Data'!$L$2:$L$1072&amp;'AQS Data'!$E$2:$E$1072,0)),"")</f>
        <v/>
      </c>
      <c r="AG15" s="19" t="str">
        <f t="array" ref="AG15">IFERROR(INDEX('AQS Data'!$P$2:$P$1072,MATCH(Summary!AG$3&amp;MONTH(Summary!$F15)&amp;DAY(Summary!$F15)&amp;AG$2,'AQS Data'!$N$2:$N$1072&amp;'AQS Data'!$M$2:$M$1072&amp;'AQS Data'!$L$2:$L$1072&amp;'AQS Data'!$E$2:$E$1072,0)),"")</f>
        <v/>
      </c>
      <c r="AI15" s="25">
        <v>42898</v>
      </c>
      <c r="AJ15" s="11" t="str">
        <f t="array" ref="AJ15">IFERROR(INDEX('AQS Data'!$P$2:$P$1072,MATCH(Summary!AJ$3&amp;MONTH(Summary!$F15)&amp;DAY(Summary!$F15)&amp;AJ$2,'AQS Data'!$N$2:$N$1072&amp;'AQS Data'!$M$2:$M$1072&amp;'AQS Data'!$L$2:$L$1072&amp;'AQS Data'!$E$2:$E$1072,0)),"")</f>
        <v/>
      </c>
      <c r="AK15" s="106"/>
      <c r="AL15" s="106"/>
      <c r="AM15" s="12" t="str">
        <f t="array" ref="AM15">IFERROR(INDEX('AQS Data'!$P$2:$P$1072,MATCH(Summary!AM$3&amp;MONTH(Summary!$F15)&amp;DAY(Summary!$F15)&amp;AM$2,'AQS Data'!$N$2:$N$1072&amp;'AQS Data'!$M$2:$M$1072&amp;'AQS Data'!$L$2:$L$1072&amp;'AQS Data'!$E$2:$E$1072,0)),"")</f>
        <v/>
      </c>
      <c r="AN15" s="19" t="str">
        <f t="array" ref="AN15">IFERROR(INDEX('AQS Data'!$P$2:$P$1072,MATCH(Summary!AN$3&amp;MONTH(Summary!$F15)&amp;DAY(Summary!$F15)&amp;AN$2,'AQS Data'!$N$2:$N$1072&amp;'AQS Data'!$M$2:$M$1072&amp;'AQS Data'!$L$2:$L$1072&amp;'AQS Data'!$E$2:$E$1072,0)),"")</f>
        <v/>
      </c>
    </row>
    <row r="16" spans="1:41" x14ac:dyDescent="0.25">
      <c r="F16" s="25">
        <v>42899</v>
      </c>
      <c r="G16" s="11" t="str">
        <f t="array" ref="G16">IFERROR(INDEX('AQS Data'!$P$2:$P$1072,MATCH(Summary!G$3&amp;MONTH(Summary!$F16)&amp;DAY(Summary!$F16)&amp;G$2,'AQS Data'!$N$2:$N$1072&amp;'AQS Data'!$M$2:$M$1072&amp;'AQS Data'!$L$2:$L$1072&amp;'AQS Data'!$E$2:$E$1072,0)),"")</f>
        <v/>
      </c>
      <c r="H16" s="12" t="str">
        <f t="array" ref="H16">IFERROR(INDEX('AQS Data'!$P$2:$P$1072,MATCH(Summary!H$3&amp;MONTH(Summary!$F16)&amp;DAY(Summary!$F16)&amp;H$2,'AQS Data'!$N$2:$N$1072&amp;'AQS Data'!$M$2:$M$1072&amp;'AQS Data'!$L$2:$L$1072&amp;'AQS Data'!$E$2:$E$1072,0)),"")</f>
        <v/>
      </c>
      <c r="I16" s="12" t="str">
        <f t="array" ref="I16">IFERROR(INDEX('AQS Data'!$P$2:$P$1072,MATCH(Summary!I$3&amp;MONTH(Summary!$F16)&amp;DAY(Summary!$F16)&amp;I$2,'AQS Data'!$N$2:$N$1072&amp;'AQS Data'!$M$2:$M$1072&amp;'AQS Data'!$L$2:$L$1072&amp;'AQS Data'!$E$2:$E$1072,0)),"")</f>
        <v/>
      </c>
      <c r="J16" s="12">
        <f t="array" ref="J16">IFERROR(INDEX('AQS Data'!$P$2:$P$1072,MATCH(Summary!J$3&amp;MONTH(Summary!$F16)&amp;DAY(Summary!$F16)&amp;J$2,'AQS Data'!$N$2:$N$1072&amp;'AQS Data'!$M$2:$M$1072&amp;'AQS Data'!$L$2:$L$1072&amp;'AQS Data'!$E$2:$E$1072,0)),"")</f>
        <v>3.5</v>
      </c>
      <c r="K16" s="12" t="str">
        <f t="array" ref="K16">IFERROR(INDEX('AQS Data'!$P$2:$P$1072,MATCH(Summary!K$3&amp;MONTH(Summary!$F16)&amp;DAY(Summary!$F16)&amp;K$2,'AQS Data'!$N$2:$N$1072&amp;'AQS Data'!$M$2:$M$1072&amp;'AQS Data'!$L$2:$L$1072&amp;'AQS Data'!$E$2:$E$1072,0)),"")</f>
        <v/>
      </c>
      <c r="L16" s="12" t="str">
        <f t="array" ref="L16">IFERROR(INDEX('AQS Data'!$P$2:$P$1072,MATCH(Summary!L$3&amp;MONTH(Summary!$F16)&amp;DAY(Summary!$F16)&amp;L$2,'AQS Data'!$N$2:$N$1072&amp;'AQS Data'!$M$2:$M$1072&amp;'AQS Data'!$L$2:$L$1072&amp;'AQS Data'!$E$2:$E$1072,0)),"")</f>
        <v/>
      </c>
      <c r="M16" s="12" t="str">
        <f t="array" ref="M16">IFERROR(INDEX('AQS Data'!$P$2:$P$1072,MATCH(Summary!M$3&amp;MONTH(Summary!$F16)&amp;DAY(Summary!$F16)&amp;M$2,'AQS Data'!$N$2:$N$1072&amp;'AQS Data'!$M$2:$M$1072&amp;'AQS Data'!$L$2:$L$1072&amp;'AQS Data'!$E$2:$E$1072,0)),"")</f>
        <v/>
      </c>
      <c r="N16" s="12" t="str">
        <f t="array" ref="N16">IFERROR(INDEX('AQS Data'!$P$2:$P$1072,MATCH(Summary!N$3&amp;MONTH(Summary!$F16)&amp;DAY(Summary!$F16)&amp;N$2,'AQS Data'!$N$2:$N$1072&amp;'AQS Data'!$M$2:$M$1072&amp;'AQS Data'!$L$2:$L$1072&amp;'AQS Data'!$E$2:$E$1072,0)),"")</f>
        <v/>
      </c>
      <c r="O16" s="12" t="str">
        <f t="array" ref="O16">IFERROR(INDEX('AQS Data'!$P$2:$P$1072,MATCH(Summary!O$3&amp;MONTH(Summary!$F16)&amp;DAY(Summary!$F16)&amp;O$2,'AQS Data'!$N$2:$N$1072&amp;'AQS Data'!$M$2:$M$1072&amp;'AQS Data'!$L$2:$L$1072&amp;'AQS Data'!$E$2:$E$1072,0)),"")</f>
        <v/>
      </c>
      <c r="P16" s="12" t="str">
        <f t="array" ref="P16">IFERROR(INDEX('AQS Data'!$P$2:$P$1072,MATCH(Summary!P$3&amp;MONTH(Summary!$F16)&amp;DAY(Summary!$F16)&amp;P$2,'AQS Data'!$N$2:$N$1072&amp;'AQS Data'!$M$2:$M$1072&amp;'AQS Data'!$L$2:$L$1072&amp;'AQS Data'!$E$2:$E$1072,0)),"")</f>
        <v/>
      </c>
      <c r="Q16" s="12" t="str">
        <f t="array" ref="Q16">IFERROR(INDEX('AQS Data'!$P$2:$P$1072,MATCH(Summary!Q$3&amp;MONTH(Summary!$F16)&amp;DAY(Summary!$F16)&amp;Q$2,'AQS Data'!$N$2:$N$1072&amp;'AQS Data'!$M$2:$M$1072&amp;'AQS Data'!$L$2:$L$1072&amp;'AQS Data'!$E$2:$E$1072,0)),"")</f>
        <v/>
      </c>
      <c r="R16" s="12">
        <f t="array" ref="R16">IFERROR(INDEX('AQS Data'!$P$2:$P$1072,MATCH(Summary!R$3&amp;MONTH(Summary!$F16)&amp;DAY(Summary!$F16)&amp;R$2,'AQS Data'!$N$2:$N$1072&amp;'AQS Data'!$M$2:$M$1072&amp;'AQS Data'!$L$2:$L$1072&amp;'AQS Data'!$E$2:$E$1072,0)),"")</f>
        <v>3.2</v>
      </c>
      <c r="S16" s="12" t="str">
        <f t="array" ref="S16">IFERROR(INDEX('AQS Data'!$P$2:$P$1072,MATCH(Summary!S$3&amp;MONTH(Summary!$F16)&amp;DAY(Summary!$F16)&amp;S$2,'AQS Data'!$N$2:$N$1072&amp;'AQS Data'!$M$2:$M$1072&amp;'AQS Data'!$L$2:$L$1072&amp;'AQS Data'!$E$2:$E$1072,0)),"")</f>
        <v/>
      </c>
      <c r="T16" s="12" t="str">
        <f t="array" ref="T16">IFERROR(INDEX('AQS Data'!$P$2:$P$1072,MATCH(Summary!T$3&amp;MONTH(Summary!$F16)&amp;DAY(Summary!$F16)&amp;T$2,'AQS Data'!$N$2:$N$1072&amp;'AQS Data'!$M$2:$M$1072&amp;'AQS Data'!$L$2:$L$1072&amp;'AQS Data'!$E$2:$E$1072,0)),"")</f>
        <v/>
      </c>
      <c r="U16" s="12" t="str">
        <f t="array" ref="U16">IFERROR(INDEX('AQS Data'!$P$2:$P$1072,MATCH(Summary!U$3&amp;MONTH(Summary!$F16)&amp;DAY(Summary!$F16)&amp;U$2,'AQS Data'!$N$2:$N$1072&amp;'AQS Data'!$M$2:$M$1072&amp;'AQS Data'!$L$2:$L$1072&amp;'AQS Data'!$E$2:$E$1072,0)),"")</f>
        <v/>
      </c>
      <c r="V16" s="12">
        <f t="array" ref="V16">IFERROR(INDEX('AQS Data'!$P$2:$P$1072,MATCH(Summary!V$3&amp;MONTH(Summary!$F16)&amp;DAY(Summary!$F16)&amp;V$2,'AQS Data'!$N$2:$N$1072&amp;'AQS Data'!$M$2:$M$1072&amp;'AQS Data'!$L$2:$L$1072&amp;'AQS Data'!$E$2:$E$1072,0)),"")</f>
        <v>3.3</v>
      </c>
      <c r="W16" s="12" t="str">
        <f t="array" ref="W16">IFERROR(INDEX('AQS Data'!$P$2:$P$1072,MATCH(Summary!W$3&amp;MONTH(Summary!$F16)&amp;DAY(Summary!$F16)&amp;W$2,'AQS Data'!$N$2:$N$1072&amp;'AQS Data'!$M$2:$M$1072&amp;'AQS Data'!$L$2:$L$1072&amp;'AQS Data'!$E$2:$E$1072,0)),"")</f>
        <v/>
      </c>
      <c r="X16" s="19" t="str">
        <f t="array" ref="X16">IFERROR(INDEX('AQS Data'!$P$2:$P$1072,MATCH(Summary!X$3&amp;MONTH(Summary!$F16)&amp;DAY(Summary!$F16)&amp;X$2,'AQS Data'!$N$2:$N$1072&amp;'AQS Data'!$M$2:$M$1072&amp;'AQS Data'!$L$2:$L$1072&amp;'AQS Data'!$E$2:$E$1072,0)),"")</f>
        <v/>
      </c>
      <c r="Z16" s="25">
        <v>42899</v>
      </c>
      <c r="AA16" s="11">
        <f t="array" ref="AA16">IFERROR(INDEX('AQS Data'!$P$2:$P$1072,MATCH(Summary!AA$3&amp;MONTH(Summary!$F16)&amp;DAY(Summary!$F16)&amp;AA$2,'AQS Data'!$N$2:$N$1072&amp;'AQS Data'!$M$2:$M$1072&amp;'AQS Data'!$L$2:$L$1072&amp;'AQS Data'!$E$2:$E$1072,0)),"")</f>
        <v>2.9</v>
      </c>
      <c r="AB16" s="12" t="str">
        <f t="array" ref="AB16">IFERROR(INDEX('AQS Data'!$P$2:$P$1072,MATCH(Summary!AB$3&amp;MONTH(Summary!$F16)&amp;DAY(Summary!$F16)&amp;AB$2,'AQS Data'!$N$2:$N$1072&amp;'AQS Data'!$M$2:$M$1072&amp;'AQS Data'!$L$2:$L$1072&amp;'AQS Data'!$E$2:$E$1072,0)),"")</f>
        <v/>
      </c>
      <c r="AC16" s="12" t="str">
        <f t="array" ref="AC16">IFERROR(INDEX('AQS Data'!$P$2:$P$1072,MATCH(Summary!AC$3&amp;MONTH(Summary!$F16)&amp;DAY(Summary!$F16)&amp;AC$2,'AQS Data'!$N$2:$N$1072&amp;'AQS Data'!$M$2:$M$1072&amp;'AQS Data'!$L$2:$L$1072&amp;'AQS Data'!$E$2:$E$1072,0)),"")</f>
        <v/>
      </c>
      <c r="AD16" s="12" t="str">
        <f t="array" ref="AD16">IFERROR(INDEX('AQS Data'!$P$2:$P$1072,MATCH(Summary!AD$3&amp;MONTH(Summary!$F16)&amp;DAY(Summary!$F16)&amp;AD$2,'AQS Data'!$N$2:$N$1072&amp;'AQS Data'!$M$2:$M$1072&amp;'AQS Data'!$L$2:$L$1072&amp;'AQS Data'!$E$2:$E$1072,0)),"")</f>
        <v/>
      </c>
      <c r="AE16" s="12">
        <f t="array" ref="AE16">IFERROR(INDEX('AQS Data'!$P$2:$P$1072,MATCH(Summary!AE$3&amp;MONTH(Summary!$F16)&amp;DAY(Summary!$F16)&amp;AE$2,'AQS Data'!$N$2:$N$1072&amp;'AQS Data'!$M$2:$M$1072&amp;'AQS Data'!$L$2:$L$1072&amp;'AQS Data'!$E$2:$E$1072,0)),"")</f>
        <v>4.4000000000000004</v>
      </c>
      <c r="AF16" s="12" t="str">
        <f t="array" ref="AF16">IFERROR(INDEX('AQS Data'!$P$2:$P$1072,MATCH(Summary!AF$3&amp;MONTH(Summary!$F16)&amp;DAY(Summary!$F16)&amp;AF$2,'AQS Data'!$N$2:$N$1072&amp;'AQS Data'!$M$2:$M$1072&amp;'AQS Data'!$L$2:$L$1072&amp;'AQS Data'!$E$2:$E$1072,0)),"")</f>
        <v/>
      </c>
      <c r="AG16" s="19" t="str">
        <f t="array" ref="AG16">IFERROR(INDEX('AQS Data'!$P$2:$P$1072,MATCH(Summary!AG$3&amp;MONTH(Summary!$F16)&amp;DAY(Summary!$F16)&amp;AG$2,'AQS Data'!$N$2:$N$1072&amp;'AQS Data'!$M$2:$M$1072&amp;'AQS Data'!$L$2:$L$1072&amp;'AQS Data'!$E$2:$E$1072,0)),"")</f>
        <v/>
      </c>
      <c r="AI16" s="25">
        <v>42899</v>
      </c>
      <c r="AJ16" s="11" t="str">
        <f t="array" ref="AJ16">IFERROR(INDEX('AQS Data'!$P$2:$P$1072,MATCH(Summary!AJ$3&amp;MONTH(Summary!$F16)&amp;DAY(Summary!$F16)&amp;AJ$2,'AQS Data'!$N$2:$N$1072&amp;'AQS Data'!$M$2:$M$1072&amp;'AQS Data'!$L$2:$L$1072&amp;'AQS Data'!$E$2:$E$1072,0)),"")</f>
        <v/>
      </c>
      <c r="AK16" s="106"/>
      <c r="AL16" s="106"/>
      <c r="AM16" s="12" t="str">
        <f t="array" ref="AM16">IFERROR(INDEX('AQS Data'!$P$2:$P$1072,MATCH(Summary!AM$3&amp;MONTH(Summary!$F16)&amp;DAY(Summary!$F16)&amp;AM$2,'AQS Data'!$N$2:$N$1072&amp;'AQS Data'!$M$2:$M$1072&amp;'AQS Data'!$L$2:$L$1072&amp;'AQS Data'!$E$2:$E$1072,0)),"")</f>
        <v/>
      </c>
      <c r="AN16" s="19" t="str">
        <f t="array" ref="AN16">IFERROR(INDEX('AQS Data'!$P$2:$P$1072,MATCH(Summary!AN$3&amp;MONTH(Summary!$F16)&amp;DAY(Summary!$F16)&amp;AN$2,'AQS Data'!$N$2:$N$1072&amp;'AQS Data'!$M$2:$M$1072&amp;'AQS Data'!$L$2:$L$1072&amp;'AQS Data'!$E$2:$E$1072,0)),"")</f>
        <v/>
      </c>
    </row>
    <row r="17" spans="6:40" x14ac:dyDescent="0.25">
      <c r="F17" s="25">
        <v>42900</v>
      </c>
      <c r="G17" s="11" t="str">
        <f t="array" ref="G17">IFERROR(INDEX('AQS Data'!$P$2:$P$1072,MATCH(Summary!G$3&amp;MONTH(Summary!$F17)&amp;DAY(Summary!$F17)&amp;G$2,'AQS Data'!$N$2:$N$1072&amp;'AQS Data'!$M$2:$M$1072&amp;'AQS Data'!$L$2:$L$1072&amp;'AQS Data'!$E$2:$E$1072,0)),"")</f>
        <v/>
      </c>
      <c r="H17" s="12">
        <f t="array" ref="H17">IFERROR(INDEX('AQS Data'!$P$2:$P$1072,MATCH(Summary!H$3&amp;MONTH(Summary!$F17)&amp;DAY(Summary!$F17)&amp;H$2,'AQS Data'!$N$2:$N$1072&amp;'AQS Data'!$M$2:$M$1072&amp;'AQS Data'!$L$2:$L$1072&amp;'AQS Data'!$E$2:$E$1072,0)),"")</f>
        <v>3.7</v>
      </c>
      <c r="I17" s="12" t="str">
        <f t="array" ref="I17">IFERROR(INDEX('AQS Data'!$P$2:$P$1072,MATCH(Summary!I$3&amp;MONTH(Summary!$F17)&amp;DAY(Summary!$F17)&amp;I$2,'AQS Data'!$N$2:$N$1072&amp;'AQS Data'!$M$2:$M$1072&amp;'AQS Data'!$L$2:$L$1072&amp;'AQS Data'!$E$2:$E$1072,0)),"")</f>
        <v/>
      </c>
      <c r="J17" s="12" t="str">
        <f t="array" ref="J17">IFERROR(INDEX('AQS Data'!$P$2:$P$1072,MATCH(Summary!J$3&amp;MONTH(Summary!$F17)&amp;DAY(Summary!$F17)&amp;J$2,'AQS Data'!$N$2:$N$1072&amp;'AQS Data'!$M$2:$M$1072&amp;'AQS Data'!$L$2:$L$1072&amp;'AQS Data'!$E$2:$E$1072,0)),"")</f>
        <v/>
      </c>
      <c r="K17" s="12">
        <f t="array" ref="K17">IFERROR(INDEX('AQS Data'!$P$2:$P$1072,MATCH(Summary!K$3&amp;MONTH(Summary!$F17)&amp;DAY(Summary!$F17)&amp;K$2,'AQS Data'!$N$2:$N$1072&amp;'AQS Data'!$M$2:$M$1072&amp;'AQS Data'!$L$2:$L$1072&amp;'AQS Data'!$E$2:$E$1072,0)),"")</f>
        <v>4.5999999999999996</v>
      </c>
      <c r="L17" s="12">
        <f t="array" ref="L17">IFERROR(INDEX('AQS Data'!$P$2:$P$1072,MATCH(Summary!L$3&amp;MONTH(Summary!$F17)&amp;DAY(Summary!$F17)&amp;L$2,'AQS Data'!$N$2:$N$1072&amp;'AQS Data'!$M$2:$M$1072&amp;'AQS Data'!$L$2:$L$1072&amp;'AQS Data'!$E$2:$E$1072,0)),"")</f>
        <v>5.0999999999999996</v>
      </c>
      <c r="M17" s="12" t="str">
        <f t="array" ref="M17">IFERROR(INDEX('AQS Data'!$P$2:$P$1072,MATCH(Summary!M$3&amp;MONTH(Summary!$F17)&amp;DAY(Summary!$F17)&amp;M$2,'AQS Data'!$N$2:$N$1072&amp;'AQS Data'!$M$2:$M$1072&amp;'AQS Data'!$L$2:$L$1072&amp;'AQS Data'!$E$2:$E$1072,0)),"")</f>
        <v/>
      </c>
      <c r="N17" s="12" t="str">
        <f t="array" ref="N17">IFERROR(INDEX('AQS Data'!$P$2:$P$1072,MATCH(Summary!N$3&amp;MONTH(Summary!$F17)&amp;DAY(Summary!$F17)&amp;N$2,'AQS Data'!$N$2:$N$1072&amp;'AQS Data'!$M$2:$M$1072&amp;'AQS Data'!$L$2:$L$1072&amp;'AQS Data'!$E$2:$E$1072,0)),"")</f>
        <v/>
      </c>
      <c r="O17" s="12">
        <f t="array" ref="O17">IFERROR(INDEX('AQS Data'!$P$2:$P$1072,MATCH(Summary!O$3&amp;MONTH(Summary!$F17)&amp;DAY(Summary!$F17)&amp;O$2,'AQS Data'!$N$2:$N$1072&amp;'AQS Data'!$M$2:$M$1072&amp;'AQS Data'!$L$2:$L$1072&amp;'AQS Data'!$E$2:$E$1072,0)),"")</f>
        <v>4</v>
      </c>
      <c r="P17" s="12">
        <f t="array" ref="P17">IFERROR(INDEX('AQS Data'!$P$2:$P$1072,MATCH(Summary!P$3&amp;MONTH(Summary!$F17)&amp;DAY(Summary!$F17)&amp;P$2,'AQS Data'!$N$2:$N$1072&amp;'AQS Data'!$M$2:$M$1072&amp;'AQS Data'!$L$2:$L$1072&amp;'AQS Data'!$E$2:$E$1072,0)),"")</f>
        <v>3.2</v>
      </c>
      <c r="Q17" s="12" t="str">
        <f t="array" ref="Q17">IFERROR(INDEX('AQS Data'!$P$2:$P$1072,MATCH(Summary!Q$3&amp;MONTH(Summary!$F17)&amp;DAY(Summary!$F17)&amp;Q$2,'AQS Data'!$N$2:$N$1072&amp;'AQS Data'!$M$2:$M$1072&amp;'AQS Data'!$L$2:$L$1072&amp;'AQS Data'!$E$2:$E$1072,0)),"")</f>
        <v/>
      </c>
      <c r="R17" s="12" t="str">
        <f t="array" ref="R17">IFERROR(INDEX('AQS Data'!$P$2:$P$1072,MATCH(Summary!R$3&amp;MONTH(Summary!$F17)&amp;DAY(Summary!$F17)&amp;R$2,'AQS Data'!$N$2:$N$1072&amp;'AQS Data'!$M$2:$M$1072&amp;'AQS Data'!$L$2:$L$1072&amp;'AQS Data'!$E$2:$E$1072,0)),"")</f>
        <v/>
      </c>
      <c r="S17" s="12">
        <f t="array" ref="S17">IFERROR(INDEX('AQS Data'!$P$2:$P$1072,MATCH(Summary!S$3&amp;MONTH(Summary!$F17)&amp;DAY(Summary!$F17)&amp;S$2,'AQS Data'!$N$2:$N$1072&amp;'AQS Data'!$M$2:$M$1072&amp;'AQS Data'!$L$2:$L$1072&amp;'AQS Data'!$E$2:$E$1072,0)),"")</f>
        <v>1.7</v>
      </c>
      <c r="T17" s="12">
        <f t="array" ref="T17">IFERROR(INDEX('AQS Data'!$P$2:$P$1072,MATCH(Summary!T$3&amp;MONTH(Summary!$F17)&amp;DAY(Summary!$F17)&amp;T$2,'AQS Data'!$N$2:$N$1072&amp;'AQS Data'!$M$2:$M$1072&amp;'AQS Data'!$L$2:$L$1072&amp;'AQS Data'!$E$2:$E$1072,0)),"")</f>
        <v>2.2999999999999998</v>
      </c>
      <c r="U17" s="12" t="str">
        <f t="array" ref="U17">IFERROR(INDEX('AQS Data'!$P$2:$P$1072,MATCH(Summary!U$3&amp;MONTH(Summary!$F17)&amp;DAY(Summary!$F17)&amp;U$2,'AQS Data'!$N$2:$N$1072&amp;'AQS Data'!$M$2:$M$1072&amp;'AQS Data'!$L$2:$L$1072&amp;'AQS Data'!$E$2:$E$1072,0)),"")</f>
        <v/>
      </c>
      <c r="V17" s="12" t="str">
        <f t="array" ref="V17">IFERROR(INDEX('AQS Data'!$P$2:$P$1072,MATCH(Summary!V$3&amp;MONTH(Summary!$F17)&amp;DAY(Summary!$F17)&amp;V$2,'AQS Data'!$N$2:$N$1072&amp;'AQS Data'!$M$2:$M$1072&amp;'AQS Data'!$L$2:$L$1072&amp;'AQS Data'!$E$2:$E$1072,0)),"")</f>
        <v/>
      </c>
      <c r="W17" s="12">
        <f t="array" ref="W17">IFERROR(INDEX('AQS Data'!$P$2:$P$1072,MATCH(Summary!W$3&amp;MONTH(Summary!$F17)&amp;DAY(Summary!$F17)&amp;W$2,'AQS Data'!$N$2:$N$1072&amp;'AQS Data'!$M$2:$M$1072&amp;'AQS Data'!$L$2:$L$1072&amp;'AQS Data'!$E$2:$E$1072,0)),"")</f>
        <v>4.5999999999999996</v>
      </c>
      <c r="X17" s="19">
        <f t="array" ref="X17">IFERROR(INDEX('AQS Data'!$P$2:$P$1072,MATCH(Summary!X$3&amp;MONTH(Summary!$F17)&amp;DAY(Summary!$F17)&amp;X$2,'AQS Data'!$N$2:$N$1072&amp;'AQS Data'!$M$2:$M$1072&amp;'AQS Data'!$L$2:$L$1072&amp;'AQS Data'!$E$2:$E$1072,0)),"")</f>
        <v>1.7</v>
      </c>
      <c r="Z17" s="25">
        <v>42900</v>
      </c>
      <c r="AA17" s="11" t="str">
        <f t="array" ref="AA17">IFERROR(INDEX('AQS Data'!$P$2:$P$1072,MATCH(Summary!AA$3&amp;MONTH(Summary!$F17)&amp;DAY(Summary!$F17)&amp;AA$2,'AQS Data'!$N$2:$N$1072&amp;'AQS Data'!$M$2:$M$1072&amp;'AQS Data'!$L$2:$L$1072&amp;'AQS Data'!$E$2:$E$1072,0)),"")</f>
        <v/>
      </c>
      <c r="AB17" s="12">
        <f t="array" ref="AB17">IFERROR(INDEX('AQS Data'!$P$2:$P$1072,MATCH(Summary!AB$3&amp;MONTH(Summary!$F17)&amp;DAY(Summary!$F17)&amp;AB$2,'AQS Data'!$N$2:$N$1072&amp;'AQS Data'!$M$2:$M$1072&amp;'AQS Data'!$L$2:$L$1072&amp;'AQS Data'!$E$2:$E$1072,0)),"")</f>
        <v>1.6</v>
      </c>
      <c r="AC17" s="12">
        <f t="array" ref="AC17">IFERROR(INDEX('AQS Data'!$P$2:$P$1072,MATCH(Summary!AC$3&amp;MONTH(Summary!$F17)&amp;DAY(Summary!$F17)&amp;AC$2,'AQS Data'!$N$2:$N$1072&amp;'AQS Data'!$M$2:$M$1072&amp;'AQS Data'!$L$2:$L$1072&amp;'AQS Data'!$E$2:$E$1072,0)),"")</f>
        <v>2.6</v>
      </c>
      <c r="AD17" s="12" t="str">
        <f t="array" ref="AD17">IFERROR(INDEX('AQS Data'!$P$2:$P$1072,MATCH(Summary!AD$3&amp;MONTH(Summary!$F17)&amp;DAY(Summary!$F17)&amp;AD$2,'AQS Data'!$N$2:$N$1072&amp;'AQS Data'!$M$2:$M$1072&amp;'AQS Data'!$L$2:$L$1072&amp;'AQS Data'!$E$2:$E$1072,0)),"")</f>
        <v/>
      </c>
      <c r="AE17" s="12" t="str">
        <f t="array" ref="AE17">IFERROR(INDEX('AQS Data'!$P$2:$P$1072,MATCH(Summary!AE$3&amp;MONTH(Summary!$F17)&amp;DAY(Summary!$F17)&amp;AE$2,'AQS Data'!$N$2:$N$1072&amp;'AQS Data'!$M$2:$M$1072&amp;'AQS Data'!$L$2:$L$1072&amp;'AQS Data'!$E$2:$E$1072,0)),"")</f>
        <v/>
      </c>
      <c r="AF17" s="12">
        <f t="array" ref="AF17">IFERROR(INDEX('AQS Data'!$P$2:$P$1072,MATCH(Summary!AF$3&amp;MONTH(Summary!$F17)&amp;DAY(Summary!$F17)&amp;AF$2,'AQS Data'!$N$2:$N$1072&amp;'AQS Data'!$M$2:$M$1072&amp;'AQS Data'!$L$2:$L$1072&amp;'AQS Data'!$E$2:$E$1072,0)),"")</f>
        <v>4.8</v>
      </c>
      <c r="AG17" s="19">
        <f t="array" ref="AG17">IFERROR(INDEX('AQS Data'!$P$2:$P$1072,MATCH(Summary!AG$3&amp;MONTH(Summary!$F17)&amp;DAY(Summary!$F17)&amp;AG$2,'AQS Data'!$N$2:$N$1072&amp;'AQS Data'!$M$2:$M$1072&amp;'AQS Data'!$L$2:$L$1072&amp;'AQS Data'!$E$2:$E$1072,0)),"")</f>
        <v>1.9</v>
      </c>
      <c r="AI17" s="25">
        <v>42900</v>
      </c>
      <c r="AJ17" s="11">
        <f t="array" ref="AJ17">IFERROR(INDEX('AQS Data'!$P$2:$P$1072,MATCH(Summary!AJ$3&amp;MONTH(Summary!$F17)&amp;DAY(Summary!$F17)&amp;AJ$2,'AQS Data'!$N$2:$N$1072&amp;'AQS Data'!$M$2:$M$1072&amp;'AQS Data'!$L$2:$L$1072&amp;'AQS Data'!$E$2:$E$1072,0)),"")</f>
        <v>2.7</v>
      </c>
      <c r="AK17" s="106"/>
      <c r="AL17" s="106"/>
      <c r="AM17" s="12">
        <f t="array" ref="AM17">IFERROR(INDEX('AQS Data'!$P$2:$P$1072,MATCH(Summary!AM$3&amp;MONTH(Summary!$F17)&amp;DAY(Summary!$F17)&amp;AM$2,'AQS Data'!$N$2:$N$1072&amp;'AQS Data'!$M$2:$M$1072&amp;'AQS Data'!$L$2:$L$1072&amp;'AQS Data'!$E$2:$E$1072,0)),"")</f>
        <v>7.5</v>
      </c>
      <c r="AN17" s="19">
        <f t="array" ref="AN17">IFERROR(INDEX('AQS Data'!$P$2:$P$1072,MATCH(Summary!AN$3&amp;MONTH(Summary!$F17)&amp;DAY(Summary!$F17)&amp;AN$2,'AQS Data'!$N$2:$N$1072&amp;'AQS Data'!$M$2:$M$1072&amp;'AQS Data'!$L$2:$L$1072&amp;'AQS Data'!$E$2:$E$1072,0)),"")</f>
        <v>2.1</v>
      </c>
    </row>
    <row r="18" spans="6:40" x14ac:dyDescent="0.25">
      <c r="F18" s="25">
        <v>42901</v>
      </c>
      <c r="G18" s="11">
        <f t="array" ref="G18">IFERROR(INDEX('AQS Data'!$P$2:$P$1072,MATCH(Summary!G$3&amp;MONTH(Summary!$F18)&amp;DAY(Summary!$F18)&amp;G$2,'AQS Data'!$N$2:$N$1072&amp;'AQS Data'!$M$2:$M$1072&amp;'AQS Data'!$L$2:$L$1072&amp;'AQS Data'!$E$2:$E$1072,0)),"")</f>
        <v>12.9</v>
      </c>
      <c r="H18" s="12" t="str">
        <f t="array" ref="H18">IFERROR(INDEX('AQS Data'!$P$2:$P$1072,MATCH(Summary!H$3&amp;MONTH(Summary!$F18)&amp;DAY(Summary!$F18)&amp;H$2,'AQS Data'!$N$2:$N$1072&amp;'AQS Data'!$M$2:$M$1072&amp;'AQS Data'!$L$2:$L$1072&amp;'AQS Data'!$E$2:$E$1072,0)),"")</f>
        <v/>
      </c>
      <c r="I18" s="12">
        <f t="array" ref="I18">IFERROR(INDEX('AQS Data'!$P$2:$P$1072,MATCH(Summary!I$3&amp;MONTH(Summary!$F18)&amp;DAY(Summary!$F18)&amp;I$2,'AQS Data'!$N$2:$N$1072&amp;'AQS Data'!$M$2:$M$1072&amp;'AQS Data'!$L$2:$L$1072&amp;'AQS Data'!$E$2:$E$1072,0)),"")</f>
        <v>3</v>
      </c>
      <c r="J18" s="12" t="str">
        <f t="array" ref="J18">IFERROR(INDEX('AQS Data'!$P$2:$P$1072,MATCH(Summary!J$3&amp;MONTH(Summary!$F18)&amp;DAY(Summary!$F18)&amp;J$2,'AQS Data'!$N$2:$N$1072&amp;'AQS Data'!$M$2:$M$1072&amp;'AQS Data'!$L$2:$L$1072&amp;'AQS Data'!$E$2:$E$1072,0)),"")</f>
        <v/>
      </c>
      <c r="K18" s="12" t="str">
        <f t="array" ref="K18">IFERROR(INDEX('AQS Data'!$P$2:$P$1072,MATCH(Summary!K$3&amp;MONTH(Summary!$F18)&amp;DAY(Summary!$F18)&amp;K$2,'AQS Data'!$N$2:$N$1072&amp;'AQS Data'!$M$2:$M$1072&amp;'AQS Data'!$L$2:$L$1072&amp;'AQS Data'!$E$2:$E$1072,0)),"")</f>
        <v/>
      </c>
      <c r="L18" s="12" t="str">
        <f t="array" ref="L18">IFERROR(INDEX('AQS Data'!$P$2:$P$1072,MATCH(Summary!L$3&amp;MONTH(Summary!$F18)&amp;DAY(Summary!$F18)&amp;L$2,'AQS Data'!$N$2:$N$1072&amp;'AQS Data'!$M$2:$M$1072&amp;'AQS Data'!$L$2:$L$1072&amp;'AQS Data'!$E$2:$E$1072,0)),"")</f>
        <v/>
      </c>
      <c r="M18" s="12">
        <f t="array" ref="M18">IFERROR(INDEX('AQS Data'!$P$2:$P$1072,MATCH(Summary!M$3&amp;MONTH(Summary!$F18)&amp;DAY(Summary!$F18)&amp;M$2,'AQS Data'!$N$2:$N$1072&amp;'AQS Data'!$M$2:$M$1072&amp;'AQS Data'!$L$2:$L$1072&amp;'AQS Data'!$E$2:$E$1072,0)),"")</f>
        <v>8.6999999999999993</v>
      </c>
      <c r="N18" s="12" t="str">
        <f t="array" ref="N18">IFERROR(INDEX('AQS Data'!$P$2:$P$1072,MATCH(Summary!N$3&amp;MONTH(Summary!$F18)&amp;DAY(Summary!$F18)&amp;N$2,'AQS Data'!$N$2:$N$1072&amp;'AQS Data'!$M$2:$M$1072&amp;'AQS Data'!$L$2:$L$1072&amp;'AQS Data'!$E$2:$E$1072,0)),"")</f>
        <v/>
      </c>
      <c r="O18" s="12" t="str">
        <f t="array" ref="O18">IFERROR(INDEX('AQS Data'!$P$2:$P$1072,MATCH(Summary!O$3&amp;MONTH(Summary!$F18)&amp;DAY(Summary!$F18)&amp;O$2,'AQS Data'!$N$2:$N$1072&amp;'AQS Data'!$M$2:$M$1072&amp;'AQS Data'!$L$2:$L$1072&amp;'AQS Data'!$E$2:$E$1072,0)),"")</f>
        <v/>
      </c>
      <c r="P18" s="12" t="str">
        <f t="array" ref="P18">IFERROR(INDEX('AQS Data'!$P$2:$P$1072,MATCH(Summary!P$3&amp;MONTH(Summary!$F18)&amp;DAY(Summary!$F18)&amp;P$2,'AQS Data'!$N$2:$N$1072&amp;'AQS Data'!$M$2:$M$1072&amp;'AQS Data'!$L$2:$L$1072&amp;'AQS Data'!$E$2:$E$1072,0)),"")</f>
        <v/>
      </c>
      <c r="Q18" s="12">
        <f t="array" ref="Q18">IFERROR(INDEX('AQS Data'!$P$2:$P$1072,MATCH(Summary!Q$3&amp;MONTH(Summary!$F18)&amp;DAY(Summary!$F18)&amp;Q$2,'AQS Data'!$N$2:$N$1072&amp;'AQS Data'!$M$2:$M$1072&amp;'AQS Data'!$L$2:$L$1072&amp;'AQS Data'!$E$2:$E$1072,0)),"")</f>
        <v>5</v>
      </c>
      <c r="R18" s="12" t="str">
        <f t="array" ref="R18">IFERROR(INDEX('AQS Data'!$P$2:$P$1072,MATCH(Summary!R$3&amp;MONTH(Summary!$F18)&amp;DAY(Summary!$F18)&amp;R$2,'AQS Data'!$N$2:$N$1072&amp;'AQS Data'!$M$2:$M$1072&amp;'AQS Data'!$L$2:$L$1072&amp;'AQS Data'!$E$2:$E$1072,0)),"")</f>
        <v/>
      </c>
      <c r="S18" s="12" t="str">
        <f t="array" ref="S18">IFERROR(INDEX('AQS Data'!$P$2:$P$1072,MATCH(Summary!S$3&amp;MONTH(Summary!$F18)&amp;DAY(Summary!$F18)&amp;S$2,'AQS Data'!$N$2:$N$1072&amp;'AQS Data'!$M$2:$M$1072&amp;'AQS Data'!$L$2:$L$1072&amp;'AQS Data'!$E$2:$E$1072,0)),"")</f>
        <v/>
      </c>
      <c r="T18" s="12" t="str">
        <f t="array" ref="T18">IFERROR(INDEX('AQS Data'!$P$2:$P$1072,MATCH(Summary!T$3&amp;MONTH(Summary!$F18)&amp;DAY(Summary!$F18)&amp;T$2,'AQS Data'!$N$2:$N$1072&amp;'AQS Data'!$M$2:$M$1072&amp;'AQS Data'!$L$2:$L$1072&amp;'AQS Data'!$E$2:$E$1072,0)),"")</f>
        <v/>
      </c>
      <c r="U18" s="12">
        <f t="array" ref="U18">IFERROR(INDEX('AQS Data'!$P$2:$P$1072,MATCH(Summary!U$3&amp;MONTH(Summary!$F18)&amp;DAY(Summary!$F18)&amp;U$2,'AQS Data'!$N$2:$N$1072&amp;'AQS Data'!$M$2:$M$1072&amp;'AQS Data'!$L$2:$L$1072&amp;'AQS Data'!$E$2:$E$1072,0)),"")</f>
        <v>6.5</v>
      </c>
      <c r="V18" s="12" t="str">
        <f t="array" ref="V18">IFERROR(INDEX('AQS Data'!$P$2:$P$1072,MATCH(Summary!V$3&amp;MONTH(Summary!$F18)&amp;DAY(Summary!$F18)&amp;V$2,'AQS Data'!$N$2:$N$1072&amp;'AQS Data'!$M$2:$M$1072&amp;'AQS Data'!$L$2:$L$1072&amp;'AQS Data'!$E$2:$E$1072,0)),"")</f>
        <v/>
      </c>
      <c r="W18" s="12" t="str">
        <f t="array" ref="W18">IFERROR(INDEX('AQS Data'!$P$2:$P$1072,MATCH(Summary!W$3&amp;MONTH(Summary!$F18)&amp;DAY(Summary!$F18)&amp;W$2,'AQS Data'!$N$2:$N$1072&amp;'AQS Data'!$M$2:$M$1072&amp;'AQS Data'!$L$2:$L$1072&amp;'AQS Data'!$E$2:$E$1072,0)),"")</f>
        <v/>
      </c>
      <c r="X18" s="19" t="str">
        <f t="array" ref="X18">IFERROR(INDEX('AQS Data'!$P$2:$P$1072,MATCH(Summary!X$3&amp;MONTH(Summary!$F18)&amp;DAY(Summary!$F18)&amp;X$2,'AQS Data'!$N$2:$N$1072&amp;'AQS Data'!$M$2:$M$1072&amp;'AQS Data'!$L$2:$L$1072&amp;'AQS Data'!$E$2:$E$1072,0)),"")</f>
        <v/>
      </c>
      <c r="Z18" s="25">
        <v>42901</v>
      </c>
      <c r="AA18" s="11" t="str">
        <f t="array" ref="AA18">IFERROR(INDEX('AQS Data'!$P$2:$P$1072,MATCH(Summary!AA$3&amp;MONTH(Summary!$F18)&amp;DAY(Summary!$F18)&amp;AA$2,'AQS Data'!$N$2:$N$1072&amp;'AQS Data'!$M$2:$M$1072&amp;'AQS Data'!$L$2:$L$1072&amp;'AQS Data'!$E$2:$E$1072,0)),"")</f>
        <v/>
      </c>
      <c r="AB18" s="12" t="str">
        <f t="array" ref="AB18">IFERROR(INDEX('AQS Data'!$P$2:$P$1072,MATCH(Summary!AB$3&amp;MONTH(Summary!$F18)&amp;DAY(Summary!$F18)&amp;AB$2,'AQS Data'!$N$2:$N$1072&amp;'AQS Data'!$M$2:$M$1072&amp;'AQS Data'!$L$2:$L$1072&amp;'AQS Data'!$E$2:$E$1072,0)),"")</f>
        <v/>
      </c>
      <c r="AC18" s="12" t="str">
        <f t="array" ref="AC18">IFERROR(INDEX('AQS Data'!$P$2:$P$1072,MATCH(Summary!AC$3&amp;MONTH(Summary!$F18)&amp;DAY(Summary!$F18)&amp;AC$2,'AQS Data'!$N$2:$N$1072&amp;'AQS Data'!$M$2:$M$1072&amp;'AQS Data'!$L$2:$L$1072&amp;'AQS Data'!$E$2:$E$1072,0)),"")</f>
        <v/>
      </c>
      <c r="AD18" s="12">
        <f t="array" ref="AD18">IFERROR(INDEX('AQS Data'!$P$2:$P$1072,MATCH(Summary!AD$3&amp;MONTH(Summary!$F18)&amp;DAY(Summary!$F18)&amp;AD$2,'AQS Data'!$N$2:$N$1072&amp;'AQS Data'!$M$2:$M$1072&amp;'AQS Data'!$L$2:$L$1072&amp;'AQS Data'!$E$2:$E$1072,0)),"")</f>
        <v>7</v>
      </c>
      <c r="AE18" s="12" t="str">
        <f t="array" ref="AE18">IFERROR(INDEX('AQS Data'!$P$2:$P$1072,MATCH(Summary!AE$3&amp;MONTH(Summary!$F18)&amp;DAY(Summary!$F18)&amp;AE$2,'AQS Data'!$N$2:$N$1072&amp;'AQS Data'!$M$2:$M$1072&amp;'AQS Data'!$L$2:$L$1072&amp;'AQS Data'!$E$2:$E$1072,0)),"")</f>
        <v/>
      </c>
      <c r="AF18" s="12" t="str">
        <f t="array" ref="AF18">IFERROR(INDEX('AQS Data'!$P$2:$P$1072,MATCH(Summary!AF$3&amp;MONTH(Summary!$F18)&amp;DAY(Summary!$F18)&amp;AF$2,'AQS Data'!$N$2:$N$1072&amp;'AQS Data'!$M$2:$M$1072&amp;'AQS Data'!$L$2:$L$1072&amp;'AQS Data'!$E$2:$E$1072,0)),"")</f>
        <v/>
      </c>
      <c r="AG18" s="19" t="str">
        <f t="array" ref="AG18">IFERROR(INDEX('AQS Data'!$P$2:$P$1072,MATCH(Summary!AG$3&amp;MONTH(Summary!$F18)&amp;DAY(Summary!$F18)&amp;AG$2,'AQS Data'!$N$2:$N$1072&amp;'AQS Data'!$M$2:$M$1072&amp;'AQS Data'!$L$2:$L$1072&amp;'AQS Data'!$E$2:$E$1072,0)),"")</f>
        <v/>
      </c>
      <c r="AI18" s="25">
        <v>42901</v>
      </c>
      <c r="AJ18" s="11" t="str">
        <f t="array" ref="AJ18">IFERROR(INDEX('AQS Data'!$P$2:$P$1072,MATCH(Summary!AJ$3&amp;MONTH(Summary!$F18)&amp;DAY(Summary!$F18)&amp;AJ$2,'AQS Data'!$N$2:$N$1072&amp;'AQS Data'!$M$2:$M$1072&amp;'AQS Data'!$L$2:$L$1072&amp;'AQS Data'!$E$2:$E$1072,0)),"")</f>
        <v/>
      </c>
      <c r="AK18" s="106"/>
      <c r="AL18" s="106"/>
      <c r="AM18" s="12" t="str">
        <f t="array" ref="AM18">IFERROR(INDEX('AQS Data'!$P$2:$P$1072,MATCH(Summary!AM$3&amp;MONTH(Summary!$F18)&amp;DAY(Summary!$F18)&amp;AM$2,'AQS Data'!$N$2:$N$1072&amp;'AQS Data'!$M$2:$M$1072&amp;'AQS Data'!$L$2:$L$1072&amp;'AQS Data'!$E$2:$E$1072,0)),"")</f>
        <v/>
      </c>
      <c r="AN18" s="19" t="str">
        <f t="array" ref="AN18">IFERROR(INDEX('AQS Data'!$P$2:$P$1072,MATCH(Summary!AN$3&amp;MONTH(Summary!$F18)&amp;DAY(Summary!$F18)&amp;AN$2,'AQS Data'!$N$2:$N$1072&amp;'AQS Data'!$M$2:$M$1072&amp;'AQS Data'!$L$2:$L$1072&amp;'AQS Data'!$E$2:$E$1072,0)),"")</f>
        <v/>
      </c>
    </row>
    <row r="19" spans="6:40" x14ac:dyDescent="0.25">
      <c r="F19" s="25">
        <v>42902</v>
      </c>
      <c r="G19" s="11" t="str">
        <f t="array" ref="G19">IFERROR(INDEX('AQS Data'!$P$2:$P$1072,MATCH(Summary!G$3&amp;MONTH(Summary!$F19)&amp;DAY(Summary!$F19)&amp;G$2,'AQS Data'!$N$2:$N$1072&amp;'AQS Data'!$M$2:$M$1072&amp;'AQS Data'!$L$2:$L$1072&amp;'AQS Data'!$E$2:$E$1072,0)),"")</f>
        <v/>
      </c>
      <c r="H19" s="12" t="str">
        <f t="array" ref="H19">IFERROR(INDEX('AQS Data'!$P$2:$P$1072,MATCH(Summary!H$3&amp;MONTH(Summary!$F19)&amp;DAY(Summary!$F19)&amp;H$2,'AQS Data'!$N$2:$N$1072&amp;'AQS Data'!$M$2:$M$1072&amp;'AQS Data'!$L$2:$L$1072&amp;'AQS Data'!$E$2:$E$1072,0)),"")</f>
        <v/>
      </c>
      <c r="I19" s="12" t="str">
        <f t="array" ref="I19">IFERROR(INDEX('AQS Data'!$P$2:$P$1072,MATCH(Summary!I$3&amp;MONTH(Summary!$F19)&amp;DAY(Summary!$F19)&amp;I$2,'AQS Data'!$N$2:$N$1072&amp;'AQS Data'!$M$2:$M$1072&amp;'AQS Data'!$L$2:$L$1072&amp;'AQS Data'!$E$2:$E$1072,0)),"")</f>
        <v/>
      </c>
      <c r="J19" s="12">
        <f t="array" ref="J19">IFERROR(INDEX('AQS Data'!$P$2:$P$1072,MATCH(Summary!J$3&amp;MONTH(Summary!$F19)&amp;DAY(Summary!$F19)&amp;J$2,'AQS Data'!$N$2:$N$1072&amp;'AQS Data'!$M$2:$M$1072&amp;'AQS Data'!$L$2:$L$1072&amp;'AQS Data'!$E$2:$E$1072,0)),"")</f>
        <v>3.6</v>
      </c>
      <c r="K19" s="12" t="str">
        <f t="array" ref="K19">IFERROR(INDEX('AQS Data'!$P$2:$P$1072,MATCH(Summary!K$3&amp;MONTH(Summary!$F19)&amp;DAY(Summary!$F19)&amp;K$2,'AQS Data'!$N$2:$N$1072&amp;'AQS Data'!$M$2:$M$1072&amp;'AQS Data'!$L$2:$L$1072&amp;'AQS Data'!$E$2:$E$1072,0)),"")</f>
        <v/>
      </c>
      <c r="L19" s="12" t="str">
        <f t="array" ref="L19">IFERROR(INDEX('AQS Data'!$P$2:$P$1072,MATCH(Summary!L$3&amp;MONTH(Summary!$F19)&amp;DAY(Summary!$F19)&amp;L$2,'AQS Data'!$N$2:$N$1072&amp;'AQS Data'!$M$2:$M$1072&amp;'AQS Data'!$L$2:$L$1072&amp;'AQS Data'!$E$2:$E$1072,0)),"")</f>
        <v/>
      </c>
      <c r="M19" s="12" t="str">
        <f t="array" ref="M19">IFERROR(INDEX('AQS Data'!$P$2:$P$1072,MATCH(Summary!M$3&amp;MONTH(Summary!$F19)&amp;DAY(Summary!$F19)&amp;M$2,'AQS Data'!$N$2:$N$1072&amp;'AQS Data'!$M$2:$M$1072&amp;'AQS Data'!$L$2:$L$1072&amp;'AQS Data'!$E$2:$E$1072,0)),"")</f>
        <v/>
      </c>
      <c r="N19" s="12">
        <f t="array" ref="N19">IFERROR(INDEX('AQS Data'!$P$2:$P$1072,MATCH(Summary!N$3&amp;MONTH(Summary!$F19)&amp;DAY(Summary!$F19)&amp;N$2,'AQS Data'!$N$2:$N$1072&amp;'AQS Data'!$M$2:$M$1072&amp;'AQS Data'!$L$2:$L$1072&amp;'AQS Data'!$E$2:$E$1072,0)),"")</f>
        <v>27.4</v>
      </c>
      <c r="O19" s="12" t="str">
        <f t="array" ref="O19">IFERROR(INDEX('AQS Data'!$P$2:$P$1072,MATCH(Summary!O$3&amp;MONTH(Summary!$F19)&amp;DAY(Summary!$F19)&amp;O$2,'AQS Data'!$N$2:$N$1072&amp;'AQS Data'!$M$2:$M$1072&amp;'AQS Data'!$L$2:$L$1072&amp;'AQS Data'!$E$2:$E$1072,0)),"")</f>
        <v/>
      </c>
      <c r="P19" s="12" t="str">
        <f t="array" ref="P19">IFERROR(INDEX('AQS Data'!$P$2:$P$1072,MATCH(Summary!P$3&amp;MONTH(Summary!$F19)&amp;DAY(Summary!$F19)&amp;P$2,'AQS Data'!$N$2:$N$1072&amp;'AQS Data'!$M$2:$M$1072&amp;'AQS Data'!$L$2:$L$1072&amp;'AQS Data'!$E$2:$E$1072,0)),"")</f>
        <v/>
      </c>
      <c r="Q19" s="12" t="str">
        <f t="array" ref="Q19">IFERROR(INDEX('AQS Data'!$P$2:$P$1072,MATCH(Summary!Q$3&amp;MONTH(Summary!$F19)&amp;DAY(Summary!$F19)&amp;Q$2,'AQS Data'!$N$2:$N$1072&amp;'AQS Data'!$M$2:$M$1072&amp;'AQS Data'!$L$2:$L$1072&amp;'AQS Data'!$E$2:$E$1072,0)),"")</f>
        <v/>
      </c>
      <c r="R19" s="12">
        <f t="array" ref="R19">IFERROR(INDEX('AQS Data'!$P$2:$P$1072,MATCH(Summary!R$3&amp;MONTH(Summary!$F19)&amp;DAY(Summary!$F19)&amp;R$2,'AQS Data'!$N$2:$N$1072&amp;'AQS Data'!$M$2:$M$1072&amp;'AQS Data'!$L$2:$L$1072&amp;'AQS Data'!$E$2:$E$1072,0)),"")</f>
        <v>1.4</v>
      </c>
      <c r="S19" s="12" t="str">
        <f t="array" ref="S19">IFERROR(INDEX('AQS Data'!$P$2:$P$1072,MATCH(Summary!S$3&amp;MONTH(Summary!$F19)&amp;DAY(Summary!$F19)&amp;S$2,'AQS Data'!$N$2:$N$1072&amp;'AQS Data'!$M$2:$M$1072&amp;'AQS Data'!$L$2:$L$1072&amp;'AQS Data'!$E$2:$E$1072,0)),"")</f>
        <v/>
      </c>
      <c r="T19" s="12" t="str">
        <f t="array" ref="T19">IFERROR(INDEX('AQS Data'!$P$2:$P$1072,MATCH(Summary!T$3&amp;MONTH(Summary!$F19)&amp;DAY(Summary!$F19)&amp;T$2,'AQS Data'!$N$2:$N$1072&amp;'AQS Data'!$M$2:$M$1072&amp;'AQS Data'!$L$2:$L$1072&amp;'AQS Data'!$E$2:$E$1072,0)),"")</f>
        <v/>
      </c>
      <c r="U19" s="12" t="str">
        <f t="array" ref="U19">IFERROR(INDEX('AQS Data'!$P$2:$P$1072,MATCH(Summary!U$3&amp;MONTH(Summary!$F19)&amp;DAY(Summary!$F19)&amp;U$2,'AQS Data'!$N$2:$N$1072&amp;'AQS Data'!$M$2:$M$1072&amp;'AQS Data'!$L$2:$L$1072&amp;'AQS Data'!$E$2:$E$1072,0)),"")</f>
        <v/>
      </c>
      <c r="V19" s="12">
        <f t="array" ref="V19">IFERROR(INDEX('AQS Data'!$P$2:$P$1072,MATCH(Summary!V$3&amp;MONTH(Summary!$F19)&amp;DAY(Summary!$F19)&amp;V$2,'AQS Data'!$N$2:$N$1072&amp;'AQS Data'!$M$2:$M$1072&amp;'AQS Data'!$L$2:$L$1072&amp;'AQS Data'!$E$2:$E$1072,0)),"")</f>
        <v>2.7</v>
      </c>
      <c r="W19" s="12" t="str">
        <f t="array" ref="W19">IFERROR(INDEX('AQS Data'!$P$2:$P$1072,MATCH(Summary!W$3&amp;MONTH(Summary!$F19)&amp;DAY(Summary!$F19)&amp;W$2,'AQS Data'!$N$2:$N$1072&amp;'AQS Data'!$M$2:$M$1072&amp;'AQS Data'!$L$2:$L$1072&amp;'AQS Data'!$E$2:$E$1072,0)),"")</f>
        <v/>
      </c>
      <c r="X19" s="19" t="str">
        <f t="array" ref="X19">IFERROR(INDEX('AQS Data'!$P$2:$P$1072,MATCH(Summary!X$3&amp;MONTH(Summary!$F19)&amp;DAY(Summary!$F19)&amp;X$2,'AQS Data'!$N$2:$N$1072&amp;'AQS Data'!$M$2:$M$1072&amp;'AQS Data'!$L$2:$L$1072&amp;'AQS Data'!$E$2:$E$1072,0)),"")</f>
        <v/>
      </c>
      <c r="Z19" s="25">
        <v>42902</v>
      </c>
      <c r="AA19" s="11">
        <f t="array" ref="AA19">IFERROR(INDEX('AQS Data'!$P$2:$P$1072,MATCH(Summary!AA$3&amp;MONTH(Summary!$F19)&amp;DAY(Summary!$F19)&amp;AA$2,'AQS Data'!$N$2:$N$1072&amp;'AQS Data'!$M$2:$M$1072&amp;'AQS Data'!$L$2:$L$1072&amp;'AQS Data'!$E$2:$E$1072,0)),"")</f>
        <v>1.3</v>
      </c>
      <c r="AB19" s="12" t="str">
        <f t="array" ref="AB19">IFERROR(INDEX('AQS Data'!$P$2:$P$1072,MATCH(Summary!AB$3&amp;MONTH(Summary!$F19)&amp;DAY(Summary!$F19)&amp;AB$2,'AQS Data'!$N$2:$N$1072&amp;'AQS Data'!$M$2:$M$1072&amp;'AQS Data'!$L$2:$L$1072&amp;'AQS Data'!$E$2:$E$1072,0)),"")</f>
        <v/>
      </c>
      <c r="AC19" s="12" t="str">
        <f t="array" ref="AC19">IFERROR(INDEX('AQS Data'!$P$2:$P$1072,MATCH(Summary!AC$3&amp;MONTH(Summary!$F19)&amp;DAY(Summary!$F19)&amp;AC$2,'AQS Data'!$N$2:$N$1072&amp;'AQS Data'!$M$2:$M$1072&amp;'AQS Data'!$L$2:$L$1072&amp;'AQS Data'!$E$2:$E$1072,0)),"")</f>
        <v/>
      </c>
      <c r="AD19" s="12" t="str">
        <f t="array" ref="AD19">IFERROR(INDEX('AQS Data'!$P$2:$P$1072,MATCH(Summary!AD$3&amp;MONTH(Summary!$F19)&amp;DAY(Summary!$F19)&amp;AD$2,'AQS Data'!$N$2:$N$1072&amp;'AQS Data'!$M$2:$M$1072&amp;'AQS Data'!$L$2:$L$1072&amp;'AQS Data'!$E$2:$E$1072,0)),"")</f>
        <v/>
      </c>
      <c r="AE19" s="12">
        <f t="array" ref="AE19">IFERROR(INDEX('AQS Data'!$P$2:$P$1072,MATCH(Summary!AE$3&amp;MONTH(Summary!$F19)&amp;DAY(Summary!$F19)&amp;AE$2,'AQS Data'!$N$2:$N$1072&amp;'AQS Data'!$M$2:$M$1072&amp;'AQS Data'!$L$2:$L$1072&amp;'AQS Data'!$E$2:$E$1072,0)),"")</f>
        <v>3.3</v>
      </c>
      <c r="AF19" s="12" t="str">
        <f t="array" ref="AF19">IFERROR(INDEX('AQS Data'!$P$2:$P$1072,MATCH(Summary!AF$3&amp;MONTH(Summary!$F19)&amp;DAY(Summary!$F19)&amp;AF$2,'AQS Data'!$N$2:$N$1072&amp;'AQS Data'!$M$2:$M$1072&amp;'AQS Data'!$L$2:$L$1072&amp;'AQS Data'!$E$2:$E$1072,0)),"")</f>
        <v/>
      </c>
      <c r="AG19" s="19" t="str">
        <f t="array" ref="AG19">IFERROR(INDEX('AQS Data'!$P$2:$P$1072,MATCH(Summary!AG$3&amp;MONTH(Summary!$F19)&amp;DAY(Summary!$F19)&amp;AG$2,'AQS Data'!$N$2:$N$1072&amp;'AQS Data'!$M$2:$M$1072&amp;'AQS Data'!$L$2:$L$1072&amp;'AQS Data'!$E$2:$E$1072,0)),"")</f>
        <v/>
      </c>
      <c r="AI19" s="25">
        <v>42902</v>
      </c>
      <c r="AJ19" s="11" t="str">
        <f t="array" ref="AJ19">IFERROR(INDEX('AQS Data'!$P$2:$P$1072,MATCH(Summary!AJ$3&amp;MONTH(Summary!$F19)&amp;DAY(Summary!$F19)&amp;AJ$2,'AQS Data'!$N$2:$N$1072&amp;'AQS Data'!$M$2:$M$1072&amp;'AQS Data'!$L$2:$L$1072&amp;'AQS Data'!$E$2:$E$1072,0)),"")</f>
        <v/>
      </c>
      <c r="AK19" s="106"/>
      <c r="AL19" s="106"/>
      <c r="AM19" s="12" t="str">
        <f t="array" ref="AM19">IFERROR(INDEX('AQS Data'!$P$2:$P$1072,MATCH(Summary!AM$3&amp;MONTH(Summary!$F19)&amp;DAY(Summary!$F19)&amp;AM$2,'AQS Data'!$N$2:$N$1072&amp;'AQS Data'!$M$2:$M$1072&amp;'AQS Data'!$L$2:$L$1072&amp;'AQS Data'!$E$2:$E$1072,0)),"")</f>
        <v/>
      </c>
      <c r="AN19" s="19" t="str">
        <f t="array" ref="AN19">IFERROR(INDEX('AQS Data'!$P$2:$P$1072,MATCH(Summary!AN$3&amp;MONTH(Summary!$F19)&amp;DAY(Summary!$F19)&amp;AN$2,'AQS Data'!$N$2:$N$1072&amp;'AQS Data'!$M$2:$M$1072&amp;'AQS Data'!$L$2:$L$1072&amp;'AQS Data'!$E$2:$E$1072,0)),"")</f>
        <v/>
      </c>
    </row>
    <row r="20" spans="6:40" x14ac:dyDescent="0.25">
      <c r="F20" s="25">
        <v>42903</v>
      </c>
      <c r="G20" s="11">
        <f t="array" ref="G20">IFERROR(INDEX('AQS Data'!$P$2:$P$1072,MATCH(Summary!G$3&amp;MONTH(Summary!$F20)&amp;DAY(Summary!$F20)&amp;G$2,'AQS Data'!$N$2:$N$1072&amp;'AQS Data'!$M$2:$M$1072&amp;'AQS Data'!$L$2:$L$1072&amp;'AQS Data'!$E$2:$E$1072,0)),"")</f>
        <v>8.1</v>
      </c>
      <c r="H20" s="12">
        <f t="array" ref="H20">IFERROR(INDEX('AQS Data'!$P$2:$P$1072,MATCH(Summary!H$3&amp;MONTH(Summary!$F20)&amp;DAY(Summary!$F20)&amp;H$2,'AQS Data'!$N$2:$N$1072&amp;'AQS Data'!$M$2:$M$1072&amp;'AQS Data'!$L$2:$L$1072&amp;'AQS Data'!$E$2:$E$1072,0)),"")</f>
        <v>4.4000000000000004</v>
      </c>
      <c r="I20" s="12" t="str">
        <f t="array" ref="I20">IFERROR(INDEX('AQS Data'!$P$2:$P$1072,MATCH(Summary!I$3&amp;MONTH(Summary!$F20)&amp;DAY(Summary!$F20)&amp;I$2,'AQS Data'!$N$2:$N$1072&amp;'AQS Data'!$M$2:$M$1072&amp;'AQS Data'!$L$2:$L$1072&amp;'AQS Data'!$E$2:$E$1072,0)),"")</f>
        <v/>
      </c>
      <c r="J20" s="12" t="str">
        <f t="array" ref="J20">IFERROR(INDEX('AQS Data'!$P$2:$P$1072,MATCH(Summary!J$3&amp;MONTH(Summary!$F20)&amp;DAY(Summary!$F20)&amp;J$2,'AQS Data'!$N$2:$N$1072&amp;'AQS Data'!$M$2:$M$1072&amp;'AQS Data'!$L$2:$L$1072&amp;'AQS Data'!$E$2:$E$1072,0)),"")</f>
        <v/>
      </c>
      <c r="K20" s="12">
        <f t="array" ref="K20">IFERROR(INDEX('AQS Data'!$P$2:$P$1072,MATCH(Summary!K$3&amp;MONTH(Summary!$F20)&amp;DAY(Summary!$F20)&amp;K$2,'AQS Data'!$N$2:$N$1072&amp;'AQS Data'!$M$2:$M$1072&amp;'AQS Data'!$L$2:$L$1072&amp;'AQS Data'!$E$2:$E$1072,0)),"")</f>
        <v>6.1</v>
      </c>
      <c r="L20" s="12" t="str">
        <f t="array" ref="L20">IFERROR(INDEX('AQS Data'!$P$2:$P$1072,MATCH(Summary!L$3&amp;MONTH(Summary!$F20)&amp;DAY(Summary!$F20)&amp;L$2,'AQS Data'!$N$2:$N$1072&amp;'AQS Data'!$M$2:$M$1072&amp;'AQS Data'!$L$2:$L$1072&amp;'AQS Data'!$E$2:$E$1072,0)),"")</f>
        <v/>
      </c>
      <c r="M20" s="12" t="str">
        <f t="array" ref="M20">IFERROR(INDEX('AQS Data'!$P$2:$P$1072,MATCH(Summary!M$3&amp;MONTH(Summary!$F20)&amp;DAY(Summary!$F20)&amp;M$2,'AQS Data'!$N$2:$N$1072&amp;'AQS Data'!$M$2:$M$1072&amp;'AQS Data'!$L$2:$L$1072&amp;'AQS Data'!$E$2:$E$1072,0)),"")</f>
        <v/>
      </c>
      <c r="N20" s="12" t="str">
        <f t="array" ref="N20">IFERROR(INDEX('AQS Data'!$P$2:$P$1072,MATCH(Summary!N$3&amp;MONTH(Summary!$F20)&amp;DAY(Summary!$F20)&amp;N$2,'AQS Data'!$N$2:$N$1072&amp;'AQS Data'!$M$2:$M$1072&amp;'AQS Data'!$L$2:$L$1072&amp;'AQS Data'!$E$2:$E$1072,0)),"")</f>
        <v/>
      </c>
      <c r="O20" s="12">
        <f t="array" ref="O20">IFERROR(INDEX('AQS Data'!$P$2:$P$1072,MATCH(Summary!O$3&amp;MONTH(Summary!$F20)&amp;DAY(Summary!$F20)&amp;O$2,'AQS Data'!$N$2:$N$1072&amp;'AQS Data'!$M$2:$M$1072&amp;'AQS Data'!$L$2:$L$1072&amp;'AQS Data'!$E$2:$E$1072,0)),"")</f>
        <v>3.8</v>
      </c>
      <c r="P20" s="12">
        <f t="array" ref="P20">IFERROR(INDEX('AQS Data'!$P$2:$P$1072,MATCH(Summary!P$3&amp;MONTH(Summary!$F20)&amp;DAY(Summary!$F20)&amp;P$2,'AQS Data'!$N$2:$N$1072&amp;'AQS Data'!$M$2:$M$1072&amp;'AQS Data'!$L$2:$L$1072&amp;'AQS Data'!$E$2:$E$1072,0)),"")</f>
        <v>2.4</v>
      </c>
      <c r="Q20" s="12" t="str">
        <f t="array" ref="Q20">IFERROR(INDEX('AQS Data'!$P$2:$P$1072,MATCH(Summary!Q$3&amp;MONTH(Summary!$F20)&amp;DAY(Summary!$F20)&amp;Q$2,'AQS Data'!$N$2:$N$1072&amp;'AQS Data'!$M$2:$M$1072&amp;'AQS Data'!$L$2:$L$1072&amp;'AQS Data'!$E$2:$E$1072,0)),"")</f>
        <v/>
      </c>
      <c r="R20" s="12" t="str">
        <f t="array" ref="R20">IFERROR(INDEX('AQS Data'!$P$2:$P$1072,MATCH(Summary!R$3&amp;MONTH(Summary!$F20)&amp;DAY(Summary!$F20)&amp;R$2,'AQS Data'!$N$2:$N$1072&amp;'AQS Data'!$M$2:$M$1072&amp;'AQS Data'!$L$2:$L$1072&amp;'AQS Data'!$E$2:$E$1072,0)),"")</f>
        <v/>
      </c>
      <c r="S20" s="12">
        <f t="array" ref="S20">IFERROR(INDEX('AQS Data'!$P$2:$P$1072,MATCH(Summary!S$3&amp;MONTH(Summary!$F20)&amp;DAY(Summary!$F20)&amp;S$2,'AQS Data'!$N$2:$N$1072&amp;'AQS Data'!$M$2:$M$1072&amp;'AQS Data'!$L$2:$L$1072&amp;'AQS Data'!$E$2:$E$1072,0)),"")</f>
        <v>3.1</v>
      </c>
      <c r="T20" s="12">
        <f t="array" ref="T20">IFERROR(INDEX('AQS Data'!$P$2:$P$1072,MATCH(Summary!T$3&amp;MONTH(Summary!$F20)&amp;DAY(Summary!$F20)&amp;T$2,'AQS Data'!$N$2:$N$1072&amp;'AQS Data'!$M$2:$M$1072&amp;'AQS Data'!$L$2:$L$1072&amp;'AQS Data'!$E$2:$E$1072,0)),"")</f>
        <v>0.2</v>
      </c>
      <c r="U20" s="12" t="str">
        <f t="array" ref="U20">IFERROR(INDEX('AQS Data'!$P$2:$P$1072,MATCH(Summary!U$3&amp;MONTH(Summary!$F20)&amp;DAY(Summary!$F20)&amp;U$2,'AQS Data'!$N$2:$N$1072&amp;'AQS Data'!$M$2:$M$1072&amp;'AQS Data'!$L$2:$L$1072&amp;'AQS Data'!$E$2:$E$1072,0)),"")</f>
        <v/>
      </c>
      <c r="V20" s="12" t="str">
        <f t="array" ref="V20">IFERROR(INDEX('AQS Data'!$P$2:$P$1072,MATCH(Summary!V$3&amp;MONTH(Summary!$F20)&amp;DAY(Summary!$F20)&amp;V$2,'AQS Data'!$N$2:$N$1072&amp;'AQS Data'!$M$2:$M$1072&amp;'AQS Data'!$L$2:$L$1072&amp;'AQS Data'!$E$2:$E$1072,0)),"")</f>
        <v/>
      </c>
      <c r="W20" s="12">
        <f t="array" ref="W20">IFERROR(INDEX('AQS Data'!$P$2:$P$1072,MATCH(Summary!W$3&amp;MONTH(Summary!$F20)&amp;DAY(Summary!$F20)&amp;W$2,'AQS Data'!$N$2:$N$1072&amp;'AQS Data'!$M$2:$M$1072&amp;'AQS Data'!$L$2:$L$1072&amp;'AQS Data'!$E$2:$E$1072,0)),"")</f>
        <v>3</v>
      </c>
      <c r="X20" s="19">
        <f t="array" ref="X20">IFERROR(INDEX('AQS Data'!$P$2:$P$1072,MATCH(Summary!X$3&amp;MONTH(Summary!$F20)&amp;DAY(Summary!$F20)&amp;X$2,'AQS Data'!$N$2:$N$1072&amp;'AQS Data'!$M$2:$M$1072&amp;'AQS Data'!$L$2:$L$1072&amp;'AQS Data'!$E$2:$E$1072,0)),"")</f>
        <v>6.8</v>
      </c>
      <c r="Z20" s="25">
        <v>42903</v>
      </c>
      <c r="AA20" s="11" t="str">
        <f t="array" ref="AA20">IFERROR(INDEX('AQS Data'!$P$2:$P$1072,MATCH(Summary!AA$3&amp;MONTH(Summary!$F20)&amp;DAY(Summary!$F20)&amp;AA$2,'AQS Data'!$N$2:$N$1072&amp;'AQS Data'!$M$2:$M$1072&amp;'AQS Data'!$L$2:$L$1072&amp;'AQS Data'!$E$2:$E$1072,0)),"")</f>
        <v/>
      </c>
      <c r="AB20" s="12">
        <f t="array" ref="AB20">IFERROR(INDEX('AQS Data'!$P$2:$P$1072,MATCH(Summary!AB$3&amp;MONTH(Summary!$F20)&amp;DAY(Summary!$F20)&amp;AB$2,'AQS Data'!$N$2:$N$1072&amp;'AQS Data'!$M$2:$M$1072&amp;'AQS Data'!$L$2:$L$1072&amp;'AQS Data'!$E$2:$E$1072,0)),"")</f>
        <v>3</v>
      </c>
      <c r="AC20" s="12">
        <f t="array" ref="AC20">IFERROR(INDEX('AQS Data'!$P$2:$P$1072,MATCH(Summary!AC$3&amp;MONTH(Summary!$F20)&amp;DAY(Summary!$F20)&amp;AC$2,'AQS Data'!$N$2:$N$1072&amp;'AQS Data'!$M$2:$M$1072&amp;'AQS Data'!$L$2:$L$1072&amp;'AQS Data'!$E$2:$E$1072,0)),"")</f>
        <v>2.2000000000000002</v>
      </c>
      <c r="AD20" s="12" t="str">
        <f t="array" ref="AD20">IFERROR(INDEX('AQS Data'!$P$2:$P$1072,MATCH(Summary!AD$3&amp;MONTH(Summary!$F20)&amp;DAY(Summary!$F20)&amp;AD$2,'AQS Data'!$N$2:$N$1072&amp;'AQS Data'!$M$2:$M$1072&amp;'AQS Data'!$L$2:$L$1072&amp;'AQS Data'!$E$2:$E$1072,0)),"")</f>
        <v/>
      </c>
      <c r="AE20" s="12" t="str">
        <f t="array" ref="AE20">IFERROR(INDEX('AQS Data'!$P$2:$P$1072,MATCH(Summary!AE$3&amp;MONTH(Summary!$F20)&amp;DAY(Summary!$F20)&amp;AE$2,'AQS Data'!$N$2:$N$1072&amp;'AQS Data'!$M$2:$M$1072&amp;'AQS Data'!$L$2:$L$1072&amp;'AQS Data'!$E$2:$E$1072,0)),"")</f>
        <v/>
      </c>
      <c r="AF20" s="12">
        <f t="array" ref="AF20">IFERROR(INDEX('AQS Data'!$P$2:$P$1072,MATCH(Summary!AF$3&amp;MONTH(Summary!$F20)&amp;DAY(Summary!$F20)&amp;AF$2,'AQS Data'!$N$2:$N$1072&amp;'AQS Data'!$M$2:$M$1072&amp;'AQS Data'!$L$2:$L$1072&amp;'AQS Data'!$E$2:$E$1072,0)),"")</f>
        <v>3.8</v>
      </c>
      <c r="AG20" s="19">
        <f t="array" ref="AG20">IFERROR(INDEX('AQS Data'!$P$2:$P$1072,MATCH(Summary!AG$3&amp;MONTH(Summary!$F20)&amp;DAY(Summary!$F20)&amp;AG$2,'AQS Data'!$N$2:$N$1072&amp;'AQS Data'!$M$2:$M$1072&amp;'AQS Data'!$L$2:$L$1072&amp;'AQS Data'!$E$2:$E$1072,0)),"")</f>
        <v>2.1</v>
      </c>
      <c r="AI20" s="25">
        <v>42903</v>
      </c>
      <c r="AJ20" s="11">
        <f t="array" ref="AJ20">IFERROR(INDEX('AQS Data'!$P$2:$P$1072,MATCH(Summary!AJ$3&amp;MONTH(Summary!$F20)&amp;DAY(Summary!$F20)&amp;AJ$2,'AQS Data'!$N$2:$N$1072&amp;'AQS Data'!$M$2:$M$1072&amp;'AQS Data'!$L$2:$L$1072&amp;'AQS Data'!$E$2:$E$1072,0)),"")</f>
        <v>2.9</v>
      </c>
      <c r="AK20" s="106"/>
      <c r="AL20" s="106"/>
      <c r="AM20" s="12">
        <f t="array" ref="AM20">IFERROR(INDEX('AQS Data'!$P$2:$P$1072,MATCH(Summary!AM$3&amp;MONTH(Summary!$F20)&amp;DAY(Summary!$F20)&amp;AM$2,'AQS Data'!$N$2:$N$1072&amp;'AQS Data'!$M$2:$M$1072&amp;'AQS Data'!$L$2:$L$1072&amp;'AQS Data'!$E$2:$E$1072,0)),"")</f>
        <v>6.2</v>
      </c>
      <c r="AN20" s="19">
        <f t="array" ref="AN20">IFERROR(INDEX('AQS Data'!$P$2:$P$1072,MATCH(Summary!AN$3&amp;MONTH(Summary!$F20)&amp;DAY(Summary!$F20)&amp;AN$2,'AQS Data'!$N$2:$N$1072&amp;'AQS Data'!$M$2:$M$1072&amp;'AQS Data'!$L$2:$L$1072&amp;'AQS Data'!$E$2:$E$1072,0)),"")</f>
        <v>3.7</v>
      </c>
    </row>
    <row r="21" spans="6:40" x14ac:dyDescent="0.25">
      <c r="F21" s="25">
        <v>42904</v>
      </c>
      <c r="G21" s="11" t="str">
        <f t="array" ref="G21">IFERROR(INDEX('AQS Data'!$P$2:$P$1072,MATCH(Summary!G$3&amp;MONTH(Summary!$F21)&amp;DAY(Summary!$F21)&amp;G$2,'AQS Data'!$N$2:$N$1072&amp;'AQS Data'!$M$2:$M$1072&amp;'AQS Data'!$L$2:$L$1072&amp;'AQS Data'!$E$2:$E$1072,0)),"")</f>
        <v/>
      </c>
      <c r="H21" s="12" t="str">
        <f t="array" ref="H21">IFERROR(INDEX('AQS Data'!$P$2:$P$1072,MATCH(Summary!H$3&amp;MONTH(Summary!$F21)&amp;DAY(Summary!$F21)&amp;H$2,'AQS Data'!$N$2:$N$1072&amp;'AQS Data'!$M$2:$M$1072&amp;'AQS Data'!$L$2:$L$1072&amp;'AQS Data'!$E$2:$E$1072,0)),"")</f>
        <v/>
      </c>
      <c r="I21" s="12">
        <f t="array" ref="I21">IFERROR(INDEX('AQS Data'!$P$2:$P$1072,MATCH(Summary!I$3&amp;MONTH(Summary!$F21)&amp;DAY(Summary!$F21)&amp;I$2,'AQS Data'!$N$2:$N$1072&amp;'AQS Data'!$M$2:$M$1072&amp;'AQS Data'!$L$2:$L$1072&amp;'AQS Data'!$E$2:$E$1072,0)),"")</f>
        <v>5.5</v>
      </c>
      <c r="J21" s="12" t="str">
        <f t="array" ref="J21">IFERROR(INDEX('AQS Data'!$P$2:$P$1072,MATCH(Summary!J$3&amp;MONTH(Summary!$F21)&amp;DAY(Summary!$F21)&amp;J$2,'AQS Data'!$N$2:$N$1072&amp;'AQS Data'!$M$2:$M$1072&amp;'AQS Data'!$L$2:$L$1072&amp;'AQS Data'!$E$2:$E$1072,0)),"")</f>
        <v/>
      </c>
      <c r="K21" s="12" t="str">
        <f t="array" ref="K21">IFERROR(INDEX('AQS Data'!$P$2:$P$1072,MATCH(Summary!K$3&amp;MONTH(Summary!$F21)&amp;DAY(Summary!$F21)&amp;K$2,'AQS Data'!$N$2:$N$1072&amp;'AQS Data'!$M$2:$M$1072&amp;'AQS Data'!$L$2:$L$1072&amp;'AQS Data'!$E$2:$E$1072,0)),"")</f>
        <v/>
      </c>
      <c r="L21" s="12" t="str">
        <f t="array" ref="L21">IFERROR(INDEX('AQS Data'!$P$2:$P$1072,MATCH(Summary!L$3&amp;MONTH(Summary!$F21)&amp;DAY(Summary!$F21)&amp;L$2,'AQS Data'!$N$2:$N$1072&amp;'AQS Data'!$M$2:$M$1072&amp;'AQS Data'!$L$2:$L$1072&amp;'AQS Data'!$E$2:$E$1072,0)),"")</f>
        <v/>
      </c>
      <c r="M21" s="12" t="str">
        <f t="array" ref="M21">IFERROR(INDEX('AQS Data'!$P$2:$P$1072,MATCH(Summary!M$3&amp;MONTH(Summary!$F21)&amp;DAY(Summary!$F21)&amp;M$2,'AQS Data'!$N$2:$N$1072&amp;'AQS Data'!$M$2:$M$1072&amp;'AQS Data'!$L$2:$L$1072&amp;'AQS Data'!$E$2:$E$1072,0)),"")</f>
        <v/>
      </c>
      <c r="N21" s="12" t="str">
        <f t="array" ref="N21">IFERROR(INDEX('AQS Data'!$P$2:$P$1072,MATCH(Summary!N$3&amp;MONTH(Summary!$F21)&amp;DAY(Summary!$F21)&amp;N$2,'AQS Data'!$N$2:$N$1072&amp;'AQS Data'!$M$2:$M$1072&amp;'AQS Data'!$L$2:$L$1072&amp;'AQS Data'!$E$2:$E$1072,0)),"")</f>
        <v/>
      </c>
      <c r="O21" s="12" t="str">
        <f t="array" ref="O21">IFERROR(INDEX('AQS Data'!$P$2:$P$1072,MATCH(Summary!O$3&amp;MONTH(Summary!$F21)&amp;DAY(Summary!$F21)&amp;O$2,'AQS Data'!$N$2:$N$1072&amp;'AQS Data'!$M$2:$M$1072&amp;'AQS Data'!$L$2:$L$1072&amp;'AQS Data'!$E$2:$E$1072,0)),"")</f>
        <v/>
      </c>
      <c r="P21" s="12" t="str">
        <f t="array" ref="P21">IFERROR(INDEX('AQS Data'!$P$2:$P$1072,MATCH(Summary!P$3&amp;MONTH(Summary!$F21)&amp;DAY(Summary!$F21)&amp;P$2,'AQS Data'!$N$2:$N$1072&amp;'AQS Data'!$M$2:$M$1072&amp;'AQS Data'!$L$2:$L$1072&amp;'AQS Data'!$E$2:$E$1072,0)),"")</f>
        <v/>
      </c>
      <c r="Q21" s="12">
        <f t="array" ref="Q21">IFERROR(INDEX('AQS Data'!$P$2:$P$1072,MATCH(Summary!Q$3&amp;MONTH(Summary!$F21)&amp;DAY(Summary!$F21)&amp;Q$2,'AQS Data'!$N$2:$N$1072&amp;'AQS Data'!$M$2:$M$1072&amp;'AQS Data'!$L$2:$L$1072&amp;'AQS Data'!$E$2:$E$1072,0)),"")</f>
        <v>6.6</v>
      </c>
      <c r="R21" s="12" t="str">
        <f t="array" ref="R21">IFERROR(INDEX('AQS Data'!$P$2:$P$1072,MATCH(Summary!R$3&amp;MONTH(Summary!$F21)&amp;DAY(Summary!$F21)&amp;R$2,'AQS Data'!$N$2:$N$1072&amp;'AQS Data'!$M$2:$M$1072&amp;'AQS Data'!$L$2:$L$1072&amp;'AQS Data'!$E$2:$E$1072,0)),"")</f>
        <v/>
      </c>
      <c r="S21" s="12" t="str">
        <f t="array" ref="S21">IFERROR(INDEX('AQS Data'!$P$2:$P$1072,MATCH(Summary!S$3&amp;MONTH(Summary!$F21)&amp;DAY(Summary!$F21)&amp;S$2,'AQS Data'!$N$2:$N$1072&amp;'AQS Data'!$M$2:$M$1072&amp;'AQS Data'!$L$2:$L$1072&amp;'AQS Data'!$E$2:$E$1072,0)),"")</f>
        <v/>
      </c>
      <c r="T21" s="12" t="str">
        <f t="array" ref="T21">IFERROR(INDEX('AQS Data'!$P$2:$P$1072,MATCH(Summary!T$3&amp;MONTH(Summary!$F21)&amp;DAY(Summary!$F21)&amp;T$2,'AQS Data'!$N$2:$N$1072&amp;'AQS Data'!$M$2:$M$1072&amp;'AQS Data'!$L$2:$L$1072&amp;'AQS Data'!$E$2:$E$1072,0)),"")</f>
        <v/>
      </c>
      <c r="U21" s="12">
        <f t="array" ref="U21">IFERROR(INDEX('AQS Data'!$P$2:$P$1072,MATCH(Summary!U$3&amp;MONTH(Summary!$F21)&amp;DAY(Summary!$F21)&amp;U$2,'AQS Data'!$N$2:$N$1072&amp;'AQS Data'!$M$2:$M$1072&amp;'AQS Data'!$L$2:$L$1072&amp;'AQS Data'!$E$2:$E$1072,0)),"")</f>
        <v>2.7</v>
      </c>
      <c r="V21" s="12" t="str">
        <f t="array" ref="V21">IFERROR(INDEX('AQS Data'!$P$2:$P$1072,MATCH(Summary!V$3&amp;MONTH(Summary!$F21)&amp;DAY(Summary!$F21)&amp;V$2,'AQS Data'!$N$2:$N$1072&amp;'AQS Data'!$M$2:$M$1072&amp;'AQS Data'!$L$2:$L$1072&amp;'AQS Data'!$E$2:$E$1072,0)),"")</f>
        <v/>
      </c>
      <c r="W21" s="12" t="str">
        <f t="array" ref="W21">IFERROR(INDEX('AQS Data'!$P$2:$P$1072,MATCH(Summary!W$3&amp;MONTH(Summary!$F21)&amp;DAY(Summary!$F21)&amp;W$2,'AQS Data'!$N$2:$N$1072&amp;'AQS Data'!$M$2:$M$1072&amp;'AQS Data'!$L$2:$L$1072&amp;'AQS Data'!$E$2:$E$1072,0)),"")</f>
        <v/>
      </c>
      <c r="X21" s="19" t="str">
        <f t="array" ref="X21">IFERROR(INDEX('AQS Data'!$P$2:$P$1072,MATCH(Summary!X$3&amp;MONTH(Summary!$F21)&amp;DAY(Summary!$F21)&amp;X$2,'AQS Data'!$N$2:$N$1072&amp;'AQS Data'!$M$2:$M$1072&amp;'AQS Data'!$L$2:$L$1072&amp;'AQS Data'!$E$2:$E$1072,0)),"")</f>
        <v/>
      </c>
      <c r="Z21" s="25">
        <v>42904</v>
      </c>
      <c r="AA21" s="11" t="str">
        <f t="array" ref="AA21">IFERROR(INDEX('AQS Data'!$P$2:$P$1072,MATCH(Summary!AA$3&amp;MONTH(Summary!$F21)&amp;DAY(Summary!$F21)&amp;AA$2,'AQS Data'!$N$2:$N$1072&amp;'AQS Data'!$M$2:$M$1072&amp;'AQS Data'!$L$2:$L$1072&amp;'AQS Data'!$E$2:$E$1072,0)),"")</f>
        <v/>
      </c>
      <c r="AB21" s="12" t="str">
        <f t="array" ref="AB21">IFERROR(INDEX('AQS Data'!$P$2:$P$1072,MATCH(Summary!AB$3&amp;MONTH(Summary!$F21)&amp;DAY(Summary!$F21)&amp;AB$2,'AQS Data'!$N$2:$N$1072&amp;'AQS Data'!$M$2:$M$1072&amp;'AQS Data'!$L$2:$L$1072&amp;'AQS Data'!$E$2:$E$1072,0)),"")</f>
        <v/>
      </c>
      <c r="AC21" s="12" t="str">
        <f t="array" ref="AC21">IFERROR(INDEX('AQS Data'!$P$2:$P$1072,MATCH(Summary!AC$3&amp;MONTH(Summary!$F21)&amp;DAY(Summary!$F21)&amp;AC$2,'AQS Data'!$N$2:$N$1072&amp;'AQS Data'!$M$2:$M$1072&amp;'AQS Data'!$L$2:$L$1072&amp;'AQS Data'!$E$2:$E$1072,0)),"")</f>
        <v/>
      </c>
      <c r="AD21" s="12">
        <f t="array" ref="AD21">IFERROR(INDEX('AQS Data'!$P$2:$P$1072,MATCH(Summary!AD$3&amp;MONTH(Summary!$F21)&amp;DAY(Summary!$F21)&amp;AD$2,'AQS Data'!$N$2:$N$1072&amp;'AQS Data'!$M$2:$M$1072&amp;'AQS Data'!$L$2:$L$1072&amp;'AQS Data'!$E$2:$E$1072,0)),"")</f>
        <v>2.7</v>
      </c>
      <c r="AE21" s="12" t="str">
        <f t="array" ref="AE21">IFERROR(INDEX('AQS Data'!$P$2:$P$1072,MATCH(Summary!AE$3&amp;MONTH(Summary!$F21)&amp;DAY(Summary!$F21)&amp;AE$2,'AQS Data'!$N$2:$N$1072&amp;'AQS Data'!$M$2:$M$1072&amp;'AQS Data'!$L$2:$L$1072&amp;'AQS Data'!$E$2:$E$1072,0)),"")</f>
        <v/>
      </c>
      <c r="AF21" s="12" t="str">
        <f t="array" ref="AF21">IFERROR(INDEX('AQS Data'!$P$2:$P$1072,MATCH(Summary!AF$3&amp;MONTH(Summary!$F21)&amp;DAY(Summary!$F21)&amp;AF$2,'AQS Data'!$N$2:$N$1072&amp;'AQS Data'!$M$2:$M$1072&amp;'AQS Data'!$L$2:$L$1072&amp;'AQS Data'!$E$2:$E$1072,0)),"")</f>
        <v/>
      </c>
      <c r="AG21" s="19" t="str">
        <f t="array" ref="AG21">IFERROR(INDEX('AQS Data'!$P$2:$P$1072,MATCH(Summary!AG$3&amp;MONTH(Summary!$F21)&amp;DAY(Summary!$F21)&amp;AG$2,'AQS Data'!$N$2:$N$1072&amp;'AQS Data'!$M$2:$M$1072&amp;'AQS Data'!$L$2:$L$1072&amp;'AQS Data'!$E$2:$E$1072,0)),"")</f>
        <v/>
      </c>
      <c r="AI21" s="25">
        <v>42904</v>
      </c>
      <c r="AJ21" s="11" t="str">
        <f t="array" ref="AJ21">IFERROR(INDEX('AQS Data'!$P$2:$P$1072,MATCH(Summary!AJ$3&amp;MONTH(Summary!$F21)&amp;DAY(Summary!$F21)&amp;AJ$2,'AQS Data'!$N$2:$N$1072&amp;'AQS Data'!$M$2:$M$1072&amp;'AQS Data'!$L$2:$L$1072&amp;'AQS Data'!$E$2:$E$1072,0)),"")</f>
        <v/>
      </c>
      <c r="AK21" s="106"/>
      <c r="AL21" s="106"/>
      <c r="AM21" s="12" t="str">
        <f t="array" ref="AM21">IFERROR(INDEX('AQS Data'!$P$2:$P$1072,MATCH(Summary!AM$3&amp;MONTH(Summary!$F21)&amp;DAY(Summary!$F21)&amp;AM$2,'AQS Data'!$N$2:$N$1072&amp;'AQS Data'!$M$2:$M$1072&amp;'AQS Data'!$L$2:$L$1072&amp;'AQS Data'!$E$2:$E$1072,0)),"")</f>
        <v/>
      </c>
      <c r="AN21" s="19" t="str">
        <f t="array" ref="AN21">IFERROR(INDEX('AQS Data'!$P$2:$P$1072,MATCH(Summary!AN$3&amp;MONTH(Summary!$F21)&amp;DAY(Summary!$F21)&amp;AN$2,'AQS Data'!$N$2:$N$1072&amp;'AQS Data'!$M$2:$M$1072&amp;'AQS Data'!$L$2:$L$1072&amp;'AQS Data'!$E$2:$E$1072,0)),"")</f>
        <v/>
      </c>
    </row>
    <row r="22" spans="6:40" x14ac:dyDescent="0.25">
      <c r="F22" s="25">
        <v>42905</v>
      </c>
      <c r="G22" s="11" t="str">
        <f t="array" ref="G22">IFERROR(INDEX('AQS Data'!$P$2:$P$1072,MATCH(Summary!G$3&amp;MONTH(Summary!$F22)&amp;DAY(Summary!$F22)&amp;G$2,'AQS Data'!$N$2:$N$1072&amp;'AQS Data'!$M$2:$M$1072&amp;'AQS Data'!$L$2:$L$1072&amp;'AQS Data'!$E$2:$E$1072,0)),"")</f>
        <v/>
      </c>
      <c r="H22" s="12" t="str">
        <f t="array" ref="H22">IFERROR(INDEX('AQS Data'!$P$2:$P$1072,MATCH(Summary!H$3&amp;MONTH(Summary!$F22)&amp;DAY(Summary!$F22)&amp;H$2,'AQS Data'!$N$2:$N$1072&amp;'AQS Data'!$M$2:$M$1072&amp;'AQS Data'!$L$2:$L$1072&amp;'AQS Data'!$E$2:$E$1072,0)),"")</f>
        <v/>
      </c>
      <c r="I22" s="12" t="str">
        <f t="array" ref="I22">IFERROR(INDEX('AQS Data'!$P$2:$P$1072,MATCH(Summary!I$3&amp;MONTH(Summary!$F22)&amp;DAY(Summary!$F22)&amp;I$2,'AQS Data'!$N$2:$N$1072&amp;'AQS Data'!$M$2:$M$1072&amp;'AQS Data'!$L$2:$L$1072&amp;'AQS Data'!$E$2:$E$1072,0)),"")</f>
        <v/>
      </c>
      <c r="J22" s="12">
        <f t="array" ref="J22">IFERROR(INDEX('AQS Data'!$P$2:$P$1072,MATCH(Summary!J$3&amp;MONTH(Summary!$F22)&amp;DAY(Summary!$F22)&amp;J$2,'AQS Data'!$N$2:$N$1072&amp;'AQS Data'!$M$2:$M$1072&amp;'AQS Data'!$L$2:$L$1072&amp;'AQS Data'!$E$2:$E$1072,0)),"")</f>
        <v>28.8</v>
      </c>
      <c r="K22" s="12" t="str">
        <f t="array" ref="K22">IFERROR(INDEX('AQS Data'!$P$2:$P$1072,MATCH(Summary!K$3&amp;MONTH(Summary!$F22)&amp;DAY(Summary!$F22)&amp;K$2,'AQS Data'!$N$2:$N$1072&amp;'AQS Data'!$M$2:$M$1072&amp;'AQS Data'!$L$2:$L$1072&amp;'AQS Data'!$E$2:$E$1072,0)),"")</f>
        <v/>
      </c>
      <c r="L22" s="12" t="str">
        <f t="array" ref="L22">IFERROR(INDEX('AQS Data'!$P$2:$P$1072,MATCH(Summary!L$3&amp;MONTH(Summary!$F22)&amp;DAY(Summary!$F22)&amp;L$2,'AQS Data'!$N$2:$N$1072&amp;'AQS Data'!$M$2:$M$1072&amp;'AQS Data'!$L$2:$L$1072&amp;'AQS Data'!$E$2:$E$1072,0)),"")</f>
        <v/>
      </c>
      <c r="M22" s="12" t="str">
        <f t="array" ref="M22">IFERROR(INDEX('AQS Data'!$P$2:$P$1072,MATCH(Summary!M$3&amp;MONTH(Summary!$F22)&amp;DAY(Summary!$F22)&amp;M$2,'AQS Data'!$N$2:$N$1072&amp;'AQS Data'!$M$2:$M$1072&amp;'AQS Data'!$L$2:$L$1072&amp;'AQS Data'!$E$2:$E$1072,0)),"")</f>
        <v/>
      </c>
      <c r="N22" s="12" t="str">
        <f t="array" ref="N22">IFERROR(INDEX('AQS Data'!$P$2:$P$1072,MATCH(Summary!N$3&amp;MONTH(Summary!$F22)&amp;DAY(Summary!$F22)&amp;N$2,'AQS Data'!$N$2:$N$1072&amp;'AQS Data'!$M$2:$M$1072&amp;'AQS Data'!$L$2:$L$1072&amp;'AQS Data'!$E$2:$E$1072,0)),"")</f>
        <v/>
      </c>
      <c r="O22" s="12" t="str">
        <f t="array" ref="O22">IFERROR(INDEX('AQS Data'!$P$2:$P$1072,MATCH(Summary!O$3&amp;MONTH(Summary!$F22)&amp;DAY(Summary!$F22)&amp;O$2,'AQS Data'!$N$2:$N$1072&amp;'AQS Data'!$M$2:$M$1072&amp;'AQS Data'!$L$2:$L$1072&amp;'AQS Data'!$E$2:$E$1072,0)),"")</f>
        <v/>
      </c>
      <c r="P22" s="12" t="str">
        <f t="array" ref="P22">IFERROR(INDEX('AQS Data'!$P$2:$P$1072,MATCH(Summary!P$3&amp;MONTH(Summary!$F22)&amp;DAY(Summary!$F22)&amp;P$2,'AQS Data'!$N$2:$N$1072&amp;'AQS Data'!$M$2:$M$1072&amp;'AQS Data'!$L$2:$L$1072&amp;'AQS Data'!$E$2:$E$1072,0)),"")</f>
        <v/>
      </c>
      <c r="Q22" s="12" t="str">
        <f t="array" ref="Q22">IFERROR(INDEX('AQS Data'!$P$2:$P$1072,MATCH(Summary!Q$3&amp;MONTH(Summary!$F22)&amp;DAY(Summary!$F22)&amp;Q$2,'AQS Data'!$N$2:$N$1072&amp;'AQS Data'!$M$2:$M$1072&amp;'AQS Data'!$L$2:$L$1072&amp;'AQS Data'!$E$2:$E$1072,0)),"")</f>
        <v/>
      </c>
      <c r="R22" s="12">
        <f t="array" ref="R22">IFERROR(INDEX('AQS Data'!$P$2:$P$1072,MATCH(Summary!R$3&amp;MONTH(Summary!$F22)&amp;DAY(Summary!$F22)&amp;R$2,'AQS Data'!$N$2:$N$1072&amp;'AQS Data'!$M$2:$M$1072&amp;'AQS Data'!$L$2:$L$1072&amp;'AQS Data'!$E$2:$E$1072,0)),"")</f>
        <v>9.1999999999999993</v>
      </c>
      <c r="S22" s="12" t="str">
        <f t="array" ref="S22">IFERROR(INDEX('AQS Data'!$P$2:$P$1072,MATCH(Summary!S$3&amp;MONTH(Summary!$F22)&amp;DAY(Summary!$F22)&amp;S$2,'AQS Data'!$N$2:$N$1072&amp;'AQS Data'!$M$2:$M$1072&amp;'AQS Data'!$L$2:$L$1072&amp;'AQS Data'!$E$2:$E$1072,0)),"")</f>
        <v/>
      </c>
      <c r="T22" s="12" t="str">
        <f t="array" ref="T22">IFERROR(INDEX('AQS Data'!$P$2:$P$1072,MATCH(Summary!T$3&amp;MONTH(Summary!$F22)&amp;DAY(Summary!$F22)&amp;T$2,'AQS Data'!$N$2:$N$1072&amp;'AQS Data'!$M$2:$M$1072&amp;'AQS Data'!$L$2:$L$1072&amp;'AQS Data'!$E$2:$E$1072,0)),"")</f>
        <v/>
      </c>
      <c r="U22" s="12" t="str">
        <f t="array" ref="U22">IFERROR(INDEX('AQS Data'!$P$2:$P$1072,MATCH(Summary!U$3&amp;MONTH(Summary!$F22)&amp;DAY(Summary!$F22)&amp;U$2,'AQS Data'!$N$2:$N$1072&amp;'AQS Data'!$M$2:$M$1072&amp;'AQS Data'!$L$2:$L$1072&amp;'AQS Data'!$E$2:$E$1072,0)),"")</f>
        <v/>
      </c>
      <c r="V22" s="12">
        <f t="array" ref="V22">IFERROR(INDEX('AQS Data'!$P$2:$P$1072,MATCH(Summary!V$3&amp;MONTH(Summary!$F22)&amp;DAY(Summary!$F22)&amp;V$2,'AQS Data'!$N$2:$N$1072&amp;'AQS Data'!$M$2:$M$1072&amp;'AQS Data'!$L$2:$L$1072&amp;'AQS Data'!$E$2:$E$1072,0)),"")</f>
        <v>1.9</v>
      </c>
      <c r="W22" s="12" t="str">
        <f t="array" ref="W22">IFERROR(INDEX('AQS Data'!$P$2:$P$1072,MATCH(Summary!W$3&amp;MONTH(Summary!$F22)&amp;DAY(Summary!$F22)&amp;W$2,'AQS Data'!$N$2:$N$1072&amp;'AQS Data'!$M$2:$M$1072&amp;'AQS Data'!$L$2:$L$1072&amp;'AQS Data'!$E$2:$E$1072,0)),"")</f>
        <v/>
      </c>
      <c r="X22" s="19" t="str">
        <f t="array" ref="X22">IFERROR(INDEX('AQS Data'!$P$2:$P$1072,MATCH(Summary!X$3&amp;MONTH(Summary!$F22)&amp;DAY(Summary!$F22)&amp;X$2,'AQS Data'!$N$2:$N$1072&amp;'AQS Data'!$M$2:$M$1072&amp;'AQS Data'!$L$2:$L$1072&amp;'AQS Data'!$E$2:$E$1072,0)),"")</f>
        <v/>
      </c>
      <c r="Z22" s="25">
        <v>42905</v>
      </c>
      <c r="AA22" s="11">
        <f t="array" ref="AA22">IFERROR(INDEX('AQS Data'!$P$2:$P$1072,MATCH(Summary!AA$3&amp;MONTH(Summary!$F22)&amp;DAY(Summary!$F22)&amp;AA$2,'AQS Data'!$N$2:$N$1072&amp;'AQS Data'!$M$2:$M$1072&amp;'AQS Data'!$L$2:$L$1072&amp;'AQS Data'!$E$2:$E$1072,0)),"")</f>
        <v>9</v>
      </c>
      <c r="AB22" s="12" t="str">
        <f t="array" ref="AB22">IFERROR(INDEX('AQS Data'!$P$2:$P$1072,MATCH(Summary!AB$3&amp;MONTH(Summary!$F22)&amp;DAY(Summary!$F22)&amp;AB$2,'AQS Data'!$N$2:$N$1072&amp;'AQS Data'!$M$2:$M$1072&amp;'AQS Data'!$L$2:$L$1072&amp;'AQS Data'!$E$2:$E$1072,0)),"")</f>
        <v/>
      </c>
      <c r="AC22" s="12" t="str">
        <f t="array" ref="AC22">IFERROR(INDEX('AQS Data'!$P$2:$P$1072,MATCH(Summary!AC$3&amp;MONTH(Summary!$F22)&amp;DAY(Summary!$F22)&amp;AC$2,'AQS Data'!$N$2:$N$1072&amp;'AQS Data'!$M$2:$M$1072&amp;'AQS Data'!$L$2:$L$1072&amp;'AQS Data'!$E$2:$E$1072,0)),"")</f>
        <v/>
      </c>
      <c r="AD22" s="12" t="str">
        <f t="array" ref="AD22">IFERROR(INDEX('AQS Data'!$P$2:$P$1072,MATCH(Summary!AD$3&amp;MONTH(Summary!$F22)&amp;DAY(Summary!$F22)&amp;AD$2,'AQS Data'!$N$2:$N$1072&amp;'AQS Data'!$M$2:$M$1072&amp;'AQS Data'!$L$2:$L$1072&amp;'AQS Data'!$E$2:$E$1072,0)),"")</f>
        <v/>
      </c>
      <c r="AE22" s="12">
        <f t="array" ref="AE22">IFERROR(INDEX('AQS Data'!$P$2:$P$1072,MATCH(Summary!AE$3&amp;MONTH(Summary!$F22)&amp;DAY(Summary!$F22)&amp;AE$2,'AQS Data'!$N$2:$N$1072&amp;'AQS Data'!$M$2:$M$1072&amp;'AQS Data'!$L$2:$L$1072&amp;'AQS Data'!$E$2:$E$1072,0)),"")</f>
        <v>1.8</v>
      </c>
      <c r="AF22" s="12" t="str">
        <f t="array" ref="AF22">IFERROR(INDEX('AQS Data'!$P$2:$P$1072,MATCH(Summary!AF$3&amp;MONTH(Summary!$F22)&amp;DAY(Summary!$F22)&amp;AF$2,'AQS Data'!$N$2:$N$1072&amp;'AQS Data'!$M$2:$M$1072&amp;'AQS Data'!$L$2:$L$1072&amp;'AQS Data'!$E$2:$E$1072,0)),"")</f>
        <v/>
      </c>
      <c r="AG22" s="19" t="str">
        <f t="array" ref="AG22">IFERROR(INDEX('AQS Data'!$P$2:$P$1072,MATCH(Summary!AG$3&amp;MONTH(Summary!$F22)&amp;DAY(Summary!$F22)&amp;AG$2,'AQS Data'!$N$2:$N$1072&amp;'AQS Data'!$M$2:$M$1072&amp;'AQS Data'!$L$2:$L$1072&amp;'AQS Data'!$E$2:$E$1072,0)),"")</f>
        <v/>
      </c>
      <c r="AI22" s="25">
        <v>42905</v>
      </c>
      <c r="AJ22" s="11" t="str">
        <f t="array" ref="AJ22">IFERROR(INDEX('AQS Data'!$P$2:$P$1072,MATCH(Summary!AJ$3&amp;MONTH(Summary!$F22)&amp;DAY(Summary!$F22)&amp;AJ$2,'AQS Data'!$N$2:$N$1072&amp;'AQS Data'!$M$2:$M$1072&amp;'AQS Data'!$L$2:$L$1072&amp;'AQS Data'!$E$2:$E$1072,0)),"")</f>
        <v/>
      </c>
      <c r="AK22" s="106"/>
      <c r="AL22" s="106"/>
      <c r="AM22" s="12" t="str">
        <f t="array" ref="AM22">IFERROR(INDEX('AQS Data'!$P$2:$P$1072,MATCH(Summary!AM$3&amp;MONTH(Summary!$F22)&amp;DAY(Summary!$F22)&amp;AM$2,'AQS Data'!$N$2:$N$1072&amp;'AQS Data'!$M$2:$M$1072&amp;'AQS Data'!$L$2:$L$1072&amp;'AQS Data'!$E$2:$E$1072,0)),"")</f>
        <v/>
      </c>
      <c r="AN22" s="19" t="str">
        <f t="array" ref="AN22">IFERROR(INDEX('AQS Data'!$P$2:$P$1072,MATCH(Summary!AN$3&amp;MONTH(Summary!$F22)&amp;DAY(Summary!$F22)&amp;AN$2,'AQS Data'!$N$2:$N$1072&amp;'AQS Data'!$M$2:$M$1072&amp;'AQS Data'!$L$2:$L$1072&amp;'AQS Data'!$E$2:$E$1072,0)),"")</f>
        <v/>
      </c>
    </row>
    <row r="23" spans="6:40" x14ac:dyDescent="0.25">
      <c r="F23" s="25">
        <v>42906</v>
      </c>
      <c r="G23" s="11">
        <f t="array" ref="G23">IFERROR(INDEX('AQS Data'!$P$2:$P$1072,MATCH(Summary!G$3&amp;MONTH(Summary!$F23)&amp;DAY(Summary!$F23)&amp;G$2,'AQS Data'!$N$2:$N$1072&amp;'AQS Data'!$M$2:$M$1072&amp;'AQS Data'!$L$2:$L$1072&amp;'AQS Data'!$E$2:$E$1072,0)),"")</f>
        <v>6.8</v>
      </c>
      <c r="H23" s="12">
        <f t="array" ref="H23">IFERROR(INDEX('AQS Data'!$P$2:$P$1072,MATCH(Summary!H$3&amp;MONTH(Summary!$F23)&amp;DAY(Summary!$F23)&amp;H$2,'AQS Data'!$N$2:$N$1072&amp;'AQS Data'!$M$2:$M$1072&amp;'AQS Data'!$L$2:$L$1072&amp;'AQS Data'!$E$2:$E$1072,0)),"")</f>
        <v>3.6</v>
      </c>
      <c r="I23" s="12" t="str">
        <f t="array" ref="I23">IFERROR(INDEX('AQS Data'!$P$2:$P$1072,MATCH(Summary!I$3&amp;MONTH(Summary!$F23)&amp;DAY(Summary!$F23)&amp;I$2,'AQS Data'!$N$2:$N$1072&amp;'AQS Data'!$M$2:$M$1072&amp;'AQS Data'!$L$2:$L$1072&amp;'AQS Data'!$E$2:$E$1072,0)),"")</f>
        <v/>
      </c>
      <c r="J23" s="12" t="str">
        <f t="array" ref="J23">IFERROR(INDEX('AQS Data'!$P$2:$P$1072,MATCH(Summary!J$3&amp;MONTH(Summary!$F23)&amp;DAY(Summary!$F23)&amp;J$2,'AQS Data'!$N$2:$N$1072&amp;'AQS Data'!$M$2:$M$1072&amp;'AQS Data'!$L$2:$L$1072&amp;'AQS Data'!$E$2:$E$1072,0)),"")</f>
        <v/>
      </c>
      <c r="K23" s="12">
        <f t="array" ref="K23">IFERROR(INDEX('AQS Data'!$P$2:$P$1072,MATCH(Summary!K$3&amp;MONTH(Summary!$F23)&amp;DAY(Summary!$F23)&amp;K$2,'AQS Data'!$N$2:$N$1072&amp;'AQS Data'!$M$2:$M$1072&amp;'AQS Data'!$L$2:$L$1072&amp;'AQS Data'!$E$2:$E$1072,0)),"")</f>
        <v>0.3</v>
      </c>
      <c r="L23" s="12">
        <f t="array" ref="L23">IFERROR(INDEX('AQS Data'!$P$2:$P$1072,MATCH(Summary!L$3&amp;MONTH(Summary!$F23)&amp;DAY(Summary!$F23)&amp;L$2,'AQS Data'!$N$2:$N$1072&amp;'AQS Data'!$M$2:$M$1072&amp;'AQS Data'!$L$2:$L$1072&amp;'AQS Data'!$E$2:$E$1072,0)),"")</f>
        <v>26.6</v>
      </c>
      <c r="M23" s="12" t="str">
        <f t="array" ref="M23">IFERROR(INDEX('AQS Data'!$P$2:$P$1072,MATCH(Summary!M$3&amp;MONTH(Summary!$F23)&amp;DAY(Summary!$F23)&amp;M$2,'AQS Data'!$N$2:$N$1072&amp;'AQS Data'!$M$2:$M$1072&amp;'AQS Data'!$L$2:$L$1072&amp;'AQS Data'!$E$2:$E$1072,0)),"")</f>
        <v/>
      </c>
      <c r="N23" s="12" t="str">
        <f t="array" ref="N23">IFERROR(INDEX('AQS Data'!$P$2:$P$1072,MATCH(Summary!N$3&amp;MONTH(Summary!$F23)&amp;DAY(Summary!$F23)&amp;N$2,'AQS Data'!$N$2:$N$1072&amp;'AQS Data'!$M$2:$M$1072&amp;'AQS Data'!$L$2:$L$1072&amp;'AQS Data'!$E$2:$E$1072,0)),"")</f>
        <v/>
      </c>
      <c r="O23" s="12">
        <f t="array" ref="O23">IFERROR(INDEX('AQS Data'!$P$2:$P$1072,MATCH(Summary!O$3&amp;MONTH(Summary!$F23)&amp;DAY(Summary!$F23)&amp;O$2,'AQS Data'!$N$2:$N$1072&amp;'AQS Data'!$M$2:$M$1072&amp;'AQS Data'!$L$2:$L$1072&amp;'AQS Data'!$E$2:$E$1072,0)),"")</f>
        <v>5.2</v>
      </c>
      <c r="P23" s="12">
        <f t="array" ref="P23">IFERROR(INDEX('AQS Data'!$P$2:$P$1072,MATCH(Summary!P$3&amp;MONTH(Summary!$F23)&amp;DAY(Summary!$F23)&amp;P$2,'AQS Data'!$N$2:$N$1072&amp;'AQS Data'!$M$2:$M$1072&amp;'AQS Data'!$L$2:$L$1072&amp;'AQS Data'!$E$2:$E$1072,0)),"")</f>
        <v>3.8</v>
      </c>
      <c r="Q23" s="12" t="str">
        <f t="array" ref="Q23">IFERROR(INDEX('AQS Data'!$P$2:$P$1072,MATCH(Summary!Q$3&amp;MONTH(Summary!$F23)&amp;DAY(Summary!$F23)&amp;Q$2,'AQS Data'!$N$2:$N$1072&amp;'AQS Data'!$M$2:$M$1072&amp;'AQS Data'!$L$2:$L$1072&amp;'AQS Data'!$E$2:$E$1072,0)),"")</f>
        <v/>
      </c>
      <c r="R23" s="12" t="str">
        <f t="array" ref="R23">IFERROR(INDEX('AQS Data'!$P$2:$P$1072,MATCH(Summary!R$3&amp;MONTH(Summary!$F23)&amp;DAY(Summary!$F23)&amp;R$2,'AQS Data'!$N$2:$N$1072&amp;'AQS Data'!$M$2:$M$1072&amp;'AQS Data'!$L$2:$L$1072&amp;'AQS Data'!$E$2:$E$1072,0)),"")</f>
        <v/>
      </c>
      <c r="S23" s="12">
        <f t="array" ref="S23">IFERROR(INDEX('AQS Data'!$P$2:$P$1072,MATCH(Summary!S$3&amp;MONTH(Summary!$F23)&amp;DAY(Summary!$F23)&amp;S$2,'AQS Data'!$N$2:$N$1072&amp;'AQS Data'!$M$2:$M$1072&amp;'AQS Data'!$L$2:$L$1072&amp;'AQS Data'!$E$2:$E$1072,0)),"")</f>
        <v>3.5</v>
      </c>
      <c r="T23" s="12">
        <f t="array" ref="T23">IFERROR(INDEX('AQS Data'!$P$2:$P$1072,MATCH(Summary!T$3&amp;MONTH(Summary!$F23)&amp;DAY(Summary!$F23)&amp;T$2,'AQS Data'!$N$2:$N$1072&amp;'AQS Data'!$M$2:$M$1072&amp;'AQS Data'!$L$2:$L$1072&amp;'AQS Data'!$E$2:$E$1072,0)),"")</f>
        <v>0.2</v>
      </c>
      <c r="U23" s="12" t="str">
        <f t="array" ref="U23">IFERROR(INDEX('AQS Data'!$P$2:$P$1072,MATCH(Summary!U$3&amp;MONTH(Summary!$F23)&amp;DAY(Summary!$F23)&amp;U$2,'AQS Data'!$N$2:$N$1072&amp;'AQS Data'!$M$2:$M$1072&amp;'AQS Data'!$L$2:$L$1072&amp;'AQS Data'!$E$2:$E$1072,0)),"")</f>
        <v/>
      </c>
      <c r="V23" s="12" t="str">
        <f t="array" ref="V23">IFERROR(INDEX('AQS Data'!$P$2:$P$1072,MATCH(Summary!V$3&amp;MONTH(Summary!$F23)&amp;DAY(Summary!$F23)&amp;V$2,'AQS Data'!$N$2:$N$1072&amp;'AQS Data'!$M$2:$M$1072&amp;'AQS Data'!$L$2:$L$1072&amp;'AQS Data'!$E$2:$E$1072,0)),"")</f>
        <v/>
      </c>
      <c r="W23" s="12">
        <f t="array" ref="W23">IFERROR(INDEX('AQS Data'!$P$2:$P$1072,MATCH(Summary!W$3&amp;MONTH(Summary!$F23)&amp;DAY(Summary!$F23)&amp;W$2,'AQS Data'!$N$2:$N$1072&amp;'AQS Data'!$M$2:$M$1072&amp;'AQS Data'!$L$2:$L$1072&amp;'AQS Data'!$E$2:$E$1072,0)),"")</f>
        <v>8.8000000000000007</v>
      </c>
      <c r="X23" s="19">
        <f t="array" ref="X23">IFERROR(INDEX('AQS Data'!$P$2:$P$1072,MATCH(Summary!X$3&amp;MONTH(Summary!$F23)&amp;DAY(Summary!$F23)&amp;X$2,'AQS Data'!$N$2:$N$1072&amp;'AQS Data'!$M$2:$M$1072&amp;'AQS Data'!$L$2:$L$1072&amp;'AQS Data'!$E$2:$E$1072,0)),"")</f>
        <v>1.1000000000000001</v>
      </c>
      <c r="Z23" s="25">
        <v>42906</v>
      </c>
      <c r="AA23" s="11" t="str">
        <f t="array" ref="AA23">IFERROR(INDEX('AQS Data'!$P$2:$P$1072,MATCH(Summary!AA$3&amp;MONTH(Summary!$F23)&amp;DAY(Summary!$F23)&amp;AA$2,'AQS Data'!$N$2:$N$1072&amp;'AQS Data'!$M$2:$M$1072&amp;'AQS Data'!$L$2:$L$1072&amp;'AQS Data'!$E$2:$E$1072,0)),"")</f>
        <v/>
      </c>
      <c r="AB23" s="12">
        <f t="array" ref="AB23">IFERROR(INDEX('AQS Data'!$P$2:$P$1072,MATCH(Summary!AB$3&amp;MONTH(Summary!$F23)&amp;DAY(Summary!$F23)&amp;AB$2,'AQS Data'!$N$2:$N$1072&amp;'AQS Data'!$M$2:$M$1072&amp;'AQS Data'!$L$2:$L$1072&amp;'AQS Data'!$E$2:$E$1072,0)),"")</f>
        <v>3</v>
      </c>
      <c r="AC23" s="12">
        <f t="array" ref="AC23">IFERROR(INDEX('AQS Data'!$P$2:$P$1072,MATCH(Summary!AC$3&amp;MONTH(Summary!$F23)&amp;DAY(Summary!$F23)&amp;AC$2,'AQS Data'!$N$2:$N$1072&amp;'AQS Data'!$M$2:$M$1072&amp;'AQS Data'!$L$2:$L$1072&amp;'AQS Data'!$E$2:$E$1072,0)),"")</f>
        <v>5.5</v>
      </c>
      <c r="AD23" s="12" t="str">
        <f t="array" ref="AD23">IFERROR(INDEX('AQS Data'!$P$2:$P$1072,MATCH(Summary!AD$3&amp;MONTH(Summary!$F23)&amp;DAY(Summary!$F23)&amp;AD$2,'AQS Data'!$N$2:$N$1072&amp;'AQS Data'!$M$2:$M$1072&amp;'AQS Data'!$L$2:$L$1072&amp;'AQS Data'!$E$2:$E$1072,0)),"")</f>
        <v/>
      </c>
      <c r="AE23" s="12" t="str">
        <f t="array" ref="AE23">IFERROR(INDEX('AQS Data'!$P$2:$P$1072,MATCH(Summary!AE$3&amp;MONTH(Summary!$F23)&amp;DAY(Summary!$F23)&amp;AE$2,'AQS Data'!$N$2:$N$1072&amp;'AQS Data'!$M$2:$M$1072&amp;'AQS Data'!$L$2:$L$1072&amp;'AQS Data'!$E$2:$E$1072,0)),"")</f>
        <v/>
      </c>
      <c r="AF23" s="12">
        <f t="array" ref="AF23">IFERROR(INDEX('AQS Data'!$P$2:$P$1072,MATCH(Summary!AF$3&amp;MONTH(Summary!$F23)&amp;DAY(Summary!$F23)&amp;AF$2,'AQS Data'!$N$2:$N$1072&amp;'AQS Data'!$M$2:$M$1072&amp;'AQS Data'!$L$2:$L$1072&amp;'AQS Data'!$E$2:$E$1072,0)),"")</f>
        <v>8</v>
      </c>
      <c r="AG23" s="19">
        <f t="array" ref="AG23">IFERROR(INDEX('AQS Data'!$P$2:$P$1072,MATCH(Summary!AG$3&amp;MONTH(Summary!$F23)&amp;DAY(Summary!$F23)&amp;AG$2,'AQS Data'!$N$2:$N$1072&amp;'AQS Data'!$M$2:$M$1072&amp;'AQS Data'!$L$2:$L$1072&amp;'AQS Data'!$E$2:$E$1072,0)),"")</f>
        <v>1.2</v>
      </c>
      <c r="AI23" s="25">
        <v>42906</v>
      </c>
      <c r="AJ23" s="11">
        <f t="array" ref="AJ23">IFERROR(INDEX('AQS Data'!$P$2:$P$1072,MATCH(Summary!AJ$3&amp;MONTH(Summary!$F23)&amp;DAY(Summary!$F23)&amp;AJ$2,'AQS Data'!$N$2:$N$1072&amp;'AQS Data'!$M$2:$M$1072&amp;'AQS Data'!$L$2:$L$1072&amp;'AQS Data'!$E$2:$E$1072,0)),"")</f>
        <v>7.6</v>
      </c>
      <c r="AK23" s="106"/>
      <c r="AL23" s="106"/>
      <c r="AM23" s="12">
        <f t="array" ref="AM23">IFERROR(INDEX('AQS Data'!$P$2:$P$1072,MATCH(Summary!AM$3&amp;MONTH(Summary!$F23)&amp;DAY(Summary!$F23)&amp;AM$2,'AQS Data'!$N$2:$N$1072&amp;'AQS Data'!$M$2:$M$1072&amp;'AQS Data'!$L$2:$L$1072&amp;'AQS Data'!$E$2:$E$1072,0)),"")</f>
        <v>15.3</v>
      </c>
      <c r="AN23" s="19">
        <f t="array" ref="AN23">IFERROR(INDEX('AQS Data'!$P$2:$P$1072,MATCH(Summary!AN$3&amp;MONTH(Summary!$F23)&amp;DAY(Summary!$F23)&amp;AN$2,'AQS Data'!$N$2:$N$1072&amp;'AQS Data'!$M$2:$M$1072&amp;'AQS Data'!$L$2:$L$1072&amp;'AQS Data'!$E$2:$E$1072,0)),"")</f>
        <v>1.2</v>
      </c>
    </row>
    <row r="24" spans="6:40" x14ac:dyDescent="0.25">
      <c r="F24" s="25">
        <v>42907</v>
      </c>
      <c r="G24" s="11" t="str">
        <f t="array" ref="G24">IFERROR(INDEX('AQS Data'!$P$2:$P$1072,MATCH(Summary!G$3&amp;MONTH(Summary!$F24)&amp;DAY(Summary!$F24)&amp;G$2,'AQS Data'!$N$2:$N$1072&amp;'AQS Data'!$M$2:$M$1072&amp;'AQS Data'!$L$2:$L$1072&amp;'AQS Data'!$E$2:$E$1072,0)),"")</f>
        <v/>
      </c>
      <c r="H24" s="12" t="str">
        <f t="array" ref="H24">IFERROR(INDEX('AQS Data'!$P$2:$P$1072,MATCH(Summary!H$3&amp;MONTH(Summary!$F24)&amp;DAY(Summary!$F24)&amp;H$2,'AQS Data'!$N$2:$N$1072&amp;'AQS Data'!$M$2:$M$1072&amp;'AQS Data'!$L$2:$L$1072&amp;'AQS Data'!$E$2:$E$1072,0)),"")</f>
        <v/>
      </c>
      <c r="I24" s="12">
        <f t="array" ref="I24">IFERROR(INDEX('AQS Data'!$P$2:$P$1072,MATCH(Summary!I$3&amp;MONTH(Summary!$F24)&amp;DAY(Summary!$F24)&amp;I$2,'AQS Data'!$N$2:$N$1072&amp;'AQS Data'!$M$2:$M$1072&amp;'AQS Data'!$L$2:$L$1072&amp;'AQS Data'!$E$2:$E$1072,0)),"")</f>
        <v>6</v>
      </c>
      <c r="J24" s="12" t="str">
        <f t="array" ref="J24">IFERROR(INDEX('AQS Data'!$P$2:$P$1072,MATCH(Summary!J$3&amp;MONTH(Summary!$F24)&amp;DAY(Summary!$F24)&amp;J$2,'AQS Data'!$N$2:$N$1072&amp;'AQS Data'!$M$2:$M$1072&amp;'AQS Data'!$L$2:$L$1072&amp;'AQS Data'!$E$2:$E$1072,0)),"")</f>
        <v/>
      </c>
      <c r="K24" s="12" t="str">
        <f t="array" ref="K24">IFERROR(INDEX('AQS Data'!$P$2:$P$1072,MATCH(Summary!K$3&amp;MONTH(Summary!$F24)&amp;DAY(Summary!$F24)&amp;K$2,'AQS Data'!$N$2:$N$1072&amp;'AQS Data'!$M$2:$M$1072&amp;'AQS Data'!$L$2:$L$1072&amp;'AQS Data'!$E$2:$E$1072,0)),"")</f>
        <v/>
      </c>
      <c r="L24" s="12" t="str">
        <f t="array" ref="L24">IFERROR(INDEX('AQS Data'!$P$2:$P$1072,MATCH(Summary!L$3&amp;MONTH(Summary!$F24)&amp;DAY(Summary!$F24)&amp;L$2,'AQS Data'!$N$2:$N$1072&amp;'AQS Data'!$M$2:$M$1072&amp;'AQS Data'!$L$2:$L$1072&amp;'AQS Data'!$E$2:$E$1072,0)),"")</f>
        <v/>
      </c>
      <c r="M24" s="12">
        <f t="array" ref="M24">IFERROR(INDEX('AQS Data'!$P$2:$P$1072,MATCH(Summary!M$3&amp;MONTH(Summary!$F24)&amp;DAY(Summary!$F24)&amp;M$2,'AQS Data'!$N$2:$N$1072&amp;'AQS Data'!$M$2:$M$1072&amp;'AQS Data'!$L$2:$L$1072&amp;'AQS Data'!$E$2:$E$1072,0)),"")</f>
        <v>16</v>
      </c>
      <c r="N24" s="12" t="str">
        <f t="array" ref="N24">IFERROR(INDEX('AQS Data'!$P$2:$P$1072,MATCH(Summary!N$3&amp;MONTH(Summary!$F24)&amp;DAY(Summary!$F24)&amp;N$2,'AQS Data'!$N$2:$N$1072&amp;'AQS Data'!$M$2:$M$1072&amp;'AQS Data'!$L$2:$L$1072&amp;'AQS Data'!$E$2:$E$1072,0)),"")</f>
        <v/>
      </c>
      <c r="O24" s="12" t="str">
        <f t="array" ref="O24">IFERROR(INDEX('AQS Data'!$P$2:$P$1072,MATCH(Summary!O$3&amp;MONTH(Summary!$F24)&amp;DAY(Summary!$F24)&amp;O$2,'AQS Data'!$N$2:$N$1072&amp;'AQS Data'!$M$2:$M$1072&amp;'AQS Data'!$L$2:$L$1072&amp;'AQS Data'!$E$2:$E$1072,0)),"")</f>
        <v/>
      </c>
      <c r="P24" s="12" t="str">
        <f t="array" ref="P24">IFERROR(INDEX('AQS Data'!$P$2:$P$1072,MATCH(Summary!P$3&amp;MONTH(Summary!$F24)&amp;DAY(Summary!$F24)&amp;P$2,'AQS Data'!$N$2:$N$1072&amp;'AQS Data'!$M$2:$M$1072&amp;'AQS Data'!$L$2:$L$1072&amp;'AQS Data'!$E$2:$E$1072,0)),"")</f>
        <v/>
      </c>
      <c r="Q24" s="12">
        <f t="array" ref="Q24">IFERROR(INDEX('AQS Data'!$P$2:$P$1072,MATCH(Summary!Q$3&amp;MONTH(Summary!$F24)&amp;DAY(Summary!$F24)&amp;Q$2,'AQS Data'!$N$2:$N$1072&amp;'AQS Data'!$M$2:$M$1072&amp;'AQS Data'!$L$2:$L$1072&amp;'AQS Data'!$E$2:$E$1072,0)),"")</f>
        <v>3.7</v>
      </c>
      <c r="R24" s="12" t="str">
        <f t="array" ref="R24">IFERROR(INDEX('AQS Data'!$P$2:$P$1072,MATCH(Summary!R$3&amp;MONTH(Summary!$F24)&amp;DAY(Summary!$F24)&amp;R$2,'AQS Data'!$N$2:$N$1072&amp;'AQS Data'!$M$2:$M$1072&amp;'AQS Data'!$L$2:$L$1072&amp;'AQS Data'!$E$2:$E$1072,0)),"")</f>
        <v/>
      </c>
      <c r="S24" s="12" t="str">
        <f t="array" ref="S24">IFERROR(INDEX('AQS Data'!$P$2:$P$1072,MATCH(Summary!S$3&amp;MONTH(Summary!$F24)&amp;DAY(Summary!$F24)&amp;S$2,'AQS Data'!$N$2:$N$1072&amp;'AQS Data'!$M$2:$M$1072&amp;'AQS Data'!$L$2:$L$1072&amp;'AQS Data'!$E$2:$E$1072,0)),"")</f>
        <v/>
      </c>
      <c r="T24" s="12" t="str">
        <f t="array" ref="T24">IFERROR(INDEX('AQS Data'!$P$2:$P$1072,MATCH(Summary!T$3&amp;MONTH(Summary!$F24)&amp;DAY(Summary!$F24)&amp;T$2,'AQS Data'!$N$2:$N$1072&amp;'AQS Data'!$M$2:$M$1072&amp;'AQS Data'!$L$2:$L$1072&amp;'AQS Data'!$E$2:$E$1072,0)),"")</f>
        <v/>
      </c>
      <c r="U24" s="12">
        <f t="array" ref="U24">IFERROR(INDEX('AQS Data'!$P$2:$P$1072,MATCH(Summary!U$3&amp;MONTH(Summary!$F24)&amp;DAY(Summary!$F24)&amp;U$2,'AQS Data'!$N$2:$N$1072&amp;'AQS Data'!$M$2:$M$1072&amp;'AQS Data'!$L$2:$L$1072&amp;'AQS Data'!$E$2:$E$1072,0)),"")</f>
        <v>8.1999999999999993</v>
      </c>
      <c r="V24" s="12" t="str">
        <f t="array" ref="V24">IFERROR(INDEX('AQS Data'!$P$2:$P$1072,MATCH(Summary!V$3&amp;MONTH(Summary!$F24)&amp;DAY(Summary!$F24)&amp;V$2,'AQS Data'!$N$2:$N$1072&amp;'AQS Data'!$M$2:$M$1072&amp;'AQS Data'!$L$2:$L$1072&amp;'AQS Data'!$E$2:$E$1072,0)),"")</f>
        <v/>
      </c>
      <c r="W24" s="12" t="str">
        <f t="array" ref="W24">IFERROR(INDEX('AQS Data'!$P$2:$P$1072,MATCH(Summary!W$3&amp;MONTH(Summary!$F24)&amp;DAY(Summary!$F24)&amp;W$2,'AQS Data'!$N$2:$N$1072&amp;'AQS Data'!$M$2:$M$1072&amp;'AQS Data'!$L$2:$L$1072&amp;'AQS Data'!$E$2:$E$1072,0)),"")</f>
        <v/>
      </c>
      <c r="X24" s="19" t="str">
        <f t="array" ref="X24">IFERROR(INDEX('AQS Data'!$P$2:$P$1072,MATCH(Summary!X$3&amp;MONTH(Summary!$F24)&amp;DAY(Summary!$F24)&amp;X$2,'AQS Data'!$N$2:$N$1072&amp;'AQS Data'!$M$2:$M$1072&amp;'AQS Data'!$L$2:$L$1072&amp;'AQS Data'!$E$2:$E$1072,0)),"")</f>
        <v/>
      </c>
      <c r="Z24" s="25">
        <v>42907</v>
      </c>
      <c r="AA24" s="11" t="str">
        <f t="array" ref="AA24">IFERROR(INDEX('AQS Data'!$P$2:$P$1072,MATCH(Summary!AA$3&amp;MONTH(Summary!$F24)&amp;DAY(Summary!$F24)&amp;AA$2,'AQS Data'!$N$2:$N$1072&amp;'AQS Data'!$M$2:$M$1072&amp;'AQS Data'!$L$2:$L$1072&amp;'AQS Data'!$E$2:$E$1072,0)),"")</f>
        <v/>
      </c>
      <c r="AB24" s="12" t="str">
        <f t="array" ref="AB24">IFERROR(INDEX('AQS Data'!$P$2:$P$1072,MATCH(Summary!AB$3&amp;MONTH(Summary!$F24)&amp;DAY(Summary!$F24)&amp;AB$2,'AQS Data'!$N$2:$N$1072&amp;'AQS Data'!$M$2:$M$1072&amp;'AQS Data'!$L$2:$L$1072&amp;'AQS Data'!$E$2:$E$1072,0)),"")</f>
        <v/>
      </c>
      <c r="AC24" s="12" t="str">
        <f t="array" ref="AC24">IFERROR(INDEX('AQS Data'!$P$2:$P$1072,MATCH(Summary!AC$3&amp;MONTH(Summary!$F24)&amp;DAY(Summary!$F24)&amp;AC$2,'AQS Data'!$N$2:$N$1072&amp;'AQS Data'!$M$2:$M$1072&amp;'AQS Data'!$L$2:$L$1072&amp;'AQS Data'!$E$2:$E$1072,0)),"")</f>
        <v/>
      </c>
      <c r="AD24" s="12">
        <f t="array" ref="AD24">IFERROR(INDEX('AQS Data'!$P$2:$P$1072,MATCH(Summary!AD$3&amp;MONTH(Summary!$F24)&amp;DAY(Summary!$F24)&amp;AD$2,'AQS Data'!$N$2:$N$1072&amp;'AQS Data'!$M$2:$M$1072&amp;'AQS Data'!$L$2:$L$1072&amp;'AQS Data'!$E$2:$E$1072,0)),"")</f>
        <v>9.3000000000000007</v>
      </c>
      <c r="AE24" s="12" t="str">
        <f t="array" ref="AE24">IFERROR(INDEX('AQS Data'!$P$2:$P$1072,MATCH(Summary!AE$3&amp;MONTH(Summary!$F24)&amp;DAY(Summary!$F24)&amp;AE$2,'AQS Data'!$N$2:$N$1072&amp;'AQS Data'!$M$2:$M$1072&amp;'AQS Data'!$L$2:$L$1072&amp;'AQS Data'!$E$2:$E$1072,0)),"")</f>
        <v/>
      </c>
      <c r="AF24" s="12" t="str">
        <f t="array" ref="AF24">IFERROR(INDEX('AQS Data'!$P$2:$P$1072,MATCH(Summary!AF$3&amp;MONTH(Summary!$F24)&amp;DAY(Summary!$F24)&amp;AF$2,'AQS Data'!$N$2:$N$1072&amp;'AQS Data'!$M$2:$M$1072&amp;'AQS Data'!$L$2:$L$1072&amp;'AQS Data'!$E$2:$E$1072,0)),"")</f>
        <v/>
      </c>
      <c r="AG24" s="19" t="str">
        <f t="array" ref="AG24">IFERROR(INDEX('AQS Data'!$P$2:$P$1072,MATCH(Summary!AG$3&amp;MONTH(Summary!$F24)&amp;DAY(Summary!$F24)&amp;AG$2,'AQS Data'!$N$2:$N$1072&amp;'AQS Data'!$M$2:$M$1072&amp;'AQS Data'!$L$2:$L$1072&amp;'AQS Data'!$E$2:$E$1072,0)),"")</f>
        <v/>
      </c>
      <c r="AI24" s="25">
        <v>42907</v>
      </c>
      <c r="AJ24" s="11" t="str">
        <f t="array" ref="AJ24">IFERROR(INDEX('AQS Data'!$P$2:$P$1072,MATCH(Summary!AJ$3&amp;MONTH(Summary!$F24)&amp;DAY(Summary!$F24)&amp;AJ$2,'AQS Data'!$N$2:$N$1072&amp;'AQS Data'!$M$2:$M$1072&amp;'AQS Data'!$L$2:$L$1072&amp;'AQS Data'!$E$2:$E$1072,0)),"")</f>
        <v/>
      </c>
      <c r="AK24" s="106"/>
      <c r="AL24" s="106"/>
      <c r="AM24" s="12" t="str">
        <f t="array" ref="AM24">IFERROR(INDEX('AQS Data'!$P$2:$P$1072,MATCH(Summary!AM$3&amp;MONTH(Summary!$F24)&amp;DAY(Summary!$F24)&amp;AM$2,'AQS Data'!$N$2:$N$1072&amp;'AQS Data'!$M$2:$M$1072&amp;'AQS Data'!$L$2:$L$1072&amp;'AQS Data'!$E$2:$E$1072,0)),"")</f>
        <v/>
      </c>
      <c r="AN24" s="19" t="str">
        <f t="array" ref="AN24">IFERROR(INDEX('AQS Data'!$P$2:$P$1072,MATCH(Summary!AN$3&amp;MONTH(Summary!$F24)&amp;DAY(Summary!$F24)&amp;AN$2,'AQS Data'!$N$2:$N$1072&amp;'AQS Data'!$M$2:$M$1072&amp;'AQS Data'!$L$2:$L$1072&amp;'AQS Data'!$E$2:$E$1072,0)),"")</f>
        <v/>
      </c>
    </row>
    <row r="25" spans="6:40" x14ac:dyDescent="0.25">
      <c r="F25" s="25">
        <v>42908</v>
      </c>
      <c r="G25" s="11" t="str">
        <f t="array" ref="G25">IFERROR(INDEX('AQS Data'!$P$2:$P$1072,MATCH(Summary!G$3&amp;MONTH(Summary!$F25)&amp;DAY(Summary!$F25)&amp;G$2,'AQS Data'!$N$2:$N$1072&amp;'AQS Data'!$M$2:$M$1072&amp;'AQS Data'!$L$2:$L$1072&amp;'AQS Data'!$E$2:$E$1072,0)),"")</f>
        <v/>
      </c>
      <c r="H25" s="12" t="str">
        <f t="array" ref="H25">IFERROR(INDEX('AQS Data'!$P$2:$P$1072,MATCH(Summary!H$3&amp;MONTH(Summary!$F25)&amp;DAY(Summary!$F25)&amp;H$2,'AQS Data'!$N$2:$N$1072&amp;'AQS Data'!$M$2:$M$1072&amp;'AQS Data'!$L$2:$L$1072&amp;'AQS Data'!$E$2:$E$1072,0)),"")</f>
        <v/>
      </c>
      <c r="I25" s="12" t="str">
        <f t="array" ref="I25">IFERROR(INDEX('AQS Data'!$P$2:$P$1072,MATCH(Summary!I$3&amp;MONTH(Summary!$F25)&amp;DAY(Summary!$F25)&amp;I$2,'AQS Data'!$N$2:$N$1072&amp;'AQS Data'!$M$2:$M$1072&amp;'AQS Data'!$L$2:$L$1072&amp;'AQS Data'!$E$2:$E$1072,0)),"")</f>
        <v/>
      </c>
      <c r="J25" s="12" t="str">
        <f t="array" ref="J25">IFERROR(INDEX('AQS Data'!$P$2:$P$1072,MATCH(Summary!J$3&amp;MONTH(Summary!$F25)&amp;DAY(Summary!$F25)&amp;J$2,'AQS Data'!$N$2:$N$1072&amp;'AQS Data'!$M$2:$M$1072&amp;'AQS Data'!$L$2:$L$1072&amp;'AQS Data'!$E$2:$E$1072,0)),"")</f>
        <v/>
      </c>
      <c r="K25" s="12" t="str">
        <f t="array" ref="K25">IFERROR(INDEX('AQS Data'!$P$2:$P$1072,MATCH(Summary!K$3&amp;MONTH(Summary!$F25)&amp;DAY(Summary!$F25)&amp;K$2,'AQS Data'!$N$2:$N$1072&amp;'AQS Data'!$M$2:$M$1072&amp;'AQS Data'!$L$2:$L$1072&amp;'AQS Data'!$E$2:$E$1072,0)),"")</f>
        <v/>
      </c>
      <c r="L25" s="12" t="str">
        <f t="array" ref="L25">IFERROR(INDEX('AQS Data'!$P$2:$P$1072,MATCH(Summary!L$3&amp;MONTH(Summary!$F25)&amp;DAY(Summary!$F25)&amp;L$2,'AQS Data'!$N$2:$N$1072&amp;'AQS Data'!$M$2:$M$1072&amp;'AQS Data'!$L$2:$L$1072&amp;'AQS Data'!$E$2:$E$1072,0)),"")</f>
        <v/>
      </c>
      <c r="M25" s="12" t="str">
        <f t="array" ref="M25">IFERROR(INDEX('AQS Data'!$P$2:$P$1072,MATCH(Summary!M$3&amp;MONTH(Summary!$F25)&amp;DAY(Summary!$F25)&amp;M$2,'AQS Data'!$N$2:$N$1072&amp;'AQS Data'!$M$2:$M$1072&amp;'AQS Data'!$L$2:$L$1072&amp;'AQS Data'!$E$2:$E$1072,0)),"")</f>
        <v/>
      </c>
      <c r="N25" s="12">
        <f t="array" ref="N25">IFERROR(INDEX('AQS Data'!$P$2:$P$1072,MATCH(Summary!N$3&amp;MONTH(Summary!$F25)&amp;DAY(Summary!$F25)&amp;N$2,'AQS Data'!$N$2:$N$1072&amp;'AQS Data'!$M$2:$M$1072&amp;'AQS Data'!$L$2:$L$1072&amp;'AQS Data'!$E$2:$E$1072,0)),"")</f>
        <v>4.2</v>
      </c>
      <c r="O25" s="12" t="str">
        <f t="array" ref="O25">IFERROR(INDEX('AQS Data'!$P$2:$P$1072,MATCH(Summary!O$3&amp;MONTH(Summary!$F25)&amp;DAY(Summary!$F25)&amp;O$2,'AQS Data'!$N$2:$N$1072&amp;'AQS Data'!$M$2:$M$1072&amp;'AQS Data'!$L$2:$L$1072&amp;'AQS Data'!$E$2:$E$1072,0)),"")</f>
        <v/>
      </c>
      <c r="P25" s="12" t="str">
        <f t="array" ref="P25">IFERROR(INDEX('AQS Data'!$P$2:$P$1072,MATCH(Summary!P$3&amp;MONTH(Summary!$F25)&amp;DAY(Summary!$F25)&amp;P$2,'AQS Data'!$N$2:$N$1072&amp;'AQS Data'!$M$2:$M$1072&amp;'AQS Data'!$L$2:$L$1072&amp;'AQS Data'!$E$2:$E$1072,0)),"")</f>
        <v/>
      </c>
      <c r="Q25" s="12" t="str">
        <f t="array" ref="Q25">IFERROR(INDEX('AQS Data'!$P$2:$P$1072,MATCH(Summary!Q$3&amp;MONTH(Summary!$F25)&amp;DAY(Summary!$F25)&amp;Q$2,'AQS Data'!$N$2:$N$1072&amp;'AQS Data'!$M$2:$M$1072&amp;'AQS Data'!$L$2:$L$1072&amp;'AQS Data'!$E$2:$E$1072,0)),"")</f>
        <v/>
      </c>
      <c r="R25" s="12">
        <f t="array" ref="R25">IFERROR(INDEX('AQS Data'!$P$2:$P$1072,MATCH(Summary!R$3&amp;MONTH(Summary!$F25)&amp;DAY(Summary!$F25)&amp;R$2,'AQS Data'!$N$2:$N$1072&amp;'AQS Data'!$M$2:$M$1072&amp;'AQS Data'!$L$2:$L$1072&amp;'AQS Data'!$E$2:$E$1072,0)),"")</f>
        <v>5.0999999999999996</v>
      </c>
      <c r="S25" s="12" t="str">
        <f t="array" ref="S25">IFERROR(INDEX('AQS Data'!$P$2:$P$1072,MATCH(Summary!S$3&amp;MONTH(Summary!$F25)&amp;DAY(Summary!$F25)&amp;S$2,'AQS Data'!$N$2:$N$1072&amp;'AQS Data'!$M$2:$M$1072&amp;'AQS Data'!$L$2:$L$1072&amp;'AQS Data'!$E$2:$E$1072,0)),"")</f>
        <v/>
      </c>
      <c r="T25" s="12" t="str">
        <f t="array" ref="T25">IFERROR(INDEX('AQS Data'!$P$2:$P$1072,MATCH(Summary!T$3&amp;MONTH(Summary!$F25)&amp;DAY(Summary!$F25)&amp;T$2,'AQS Data'!$N$2:$N$1072&amp;'AQS Data'!$M$2:$M$1072&amp;'AQS Data'!$L$2:$L$1072&amp;'AQS Data'!$E$2:$E$1072,0)),"")</f>
        <v/>
      </c>
      <c r="U25" s="12" t="str">
        <f t="array" ref="U25">IFERROR(INDEX('AQS Data'!$P$2:$P$1072,MATCH(Summary!U$3&amp;MONTH(Summary!$F25)&amp;DAY(Summary!$F25)&amp;U$2,'AQS Data'!$N$2:$N$1072&amp;'AQS Data'!$M$2:$M$1072&amp;'AQS Data'!$L$2:$L$1072&amp;'AQS Data'!$E$2:$E$1072,0)),"")</f>
        <v/>
      </c>
      <c r="V25" s="12">
        <f t="array" ref="V25">IFERROR(INDEX('AQS Data'!$P$2:$P$1072,MATCH(Summary!V$3&amp;MONTH(Summary!$F25)&amp;DAY(Summary!$F25)&amp;V$2,'AQS Data'!$N$2:$N$1072&amp;'AQS Data'!$M$2:$M$1072&amp;'AQS Data'!$L$2:$L$1072&amp;'AQS Data'!$E$2:$E$1072,0)),"")</f>
        <v>1.7</v>
      </c>
      <c r="W25" s="12" t="str">
        <f t="array" ref="W25">IFERROR(INDEX('AQS Data'!$P$2:$P$1072,MATCH(Summary!W$3&amp;MONTH(Summary!$F25)&amp;DAY(Summary!$F25)&amp;W$2,'AQS Data'!$N$2:$N$1072&amp;'AQS Data'!$M$2:$M$1072&amp;'AQS Data'!$L$2:$L$1072&amp;'AQS Data'!$E$2:$E$1072,0)),"")</f>
        <v/>
      </c>
      <c r="X25" s="19" t="str">
        <f t="array" ref="X25">IFERROR(INDEX('AQS Data'!$P$2:$P$1072,MATCH(Summary!X$3&amp;MONTH(Summary!$F25)&amp;DAY(Summary!$F25)&amp;X$2,'AQS Data'!$N$2:$N$1072&amp;'AQS Data'!$M$2:$M$1072&amp;'AQS Data'!$L$2:$L$1072&amp;'AQS Data'!$E$2:$E$1072,0)),"")</f>
        <v/>
      </c>
      <c r="Z25" s="25">
        <v>42908</v>
      </c>
      <c r="AA25" s="11">
        <f t="array" ref="AA25">IFERROR(INDEX('AQS Data'!$P$2:$P$1072,MATCH(Summary!AA$3&amp;MONTH(Summary!$F25)&amp;DAY(Summary!$F25)&amp;AA$2,'AQS Data'!$N$2:$N$1072&amp;'AQS Data'!$M$2:$M$1072&amp;'AQS Data'!$L$2:$L$1072&amp;'AQS Data'!$E$2:$E$1072,0)),"")</f>
        <v>3.7</v>
      </c>
      <c r="AB25" s="12" t="str">
        <f t="array" ref="AB25">IFERROR(INDEX('AQS Data'!$P$2:$P$1072,MATCH(Summary!AB$3&amp;MONTH(Summary!$F25)&amp;DAY(Summary!$F25)&amp;AB$2,'AQS Data'!$N$2:$N$1072&amp;'AQS Data'!$M$2:$M$1072&amp;'AQS Data'!$L$2:$L$1072&amp;'AQS Data'!$E$2:$E$1072,0)),"")</f>
        <v/>
      </c>
      <c r="AC25" s="12" t="str">
        <f t="array" ref="AC25">IFERROR(INDEX('AQS Data'!$P$2:$P$1072,MATCH(Summary!AC$3&amp;MONTH(Summary!$F25)&amp;DAY(Summary!$F25)&amp;AC$2,'AQS Data'!$N$2:$N$1072&amp;'AQS Data'!$M$2:$M$1072&amp;'AQS Data'!$L$2:$L$1072&amp;'AQS Data'!$E$2:$E$1072,0)),"")</f>
        <v/>
      </c>
      <c r="AD25" s="12" t="str">
        <f t="array" ref="AD25">IFERROR(INDEX('AQS Data'!$P$2:$P$1072,MATCH(Summary!AD$3&amp;MONTH(Summary!$F25)&amp;DAY(Summary!$F25)&amp;AD$2,'AQS Data'!$N$2:$N$1072&amp;'AQS Data'!$M$2:$M$1072&amp;'AQS Data'!$L$2:$L$1072&amp;'AQS Data'!$E$2:$E$1072,0)),"")</f>
        <v/>
      </c>
      <c r="AE25" s="12">
        <f t="array" ref="AE25">IFERROR(INDEX('AQS Data'!$P$2:$P$1072,MATCH(Summary!AE$3&amp;MONTH(Summary!$F25)&amp;DAY(Summary!$F25)&amp;AE$2,'AQS Data'!$N$2:$N$1072&amp;'AQS Data'!$M$2:$M$1072&amp;'AQS Data'!$L$2:$L$1072&amp;'AQS Data'!$E$2:$E$1072,0)),"")</f>
        <v>2</v>
      </c>
      <c r="AF25" s="12" t="str">
        <f t="array" ref="AF25">IFERROR(INDEX('AQS Data'!$P$2:$P$1072,MATCH(Summary!AF$3&amp;MONTH(Summary!$F25)&amp;DAY(Summary!$F25)&amp;AF$2,'AQS Data'!$N$2:$N$1072&amp;'AQS Data'!$M$2:$M$1072&amp;'AQS Data'!$L$2:$L$1072&amp;'AQS Data'!$E$2:$E$1072,0)),"")</f>
        <v/>
      </c>
      <c r="AG25" s="19" t="str">
        <f t="array" ref="AG25">IFERROR(INDEX('AQS Data'!$P$2:$P$1072,MATCH(Summary!AG$3&amp;MONTH(Summary!$F25)&amp;DAY(Summary!$F25)&amp;AG$2,'AQS Data'!$N$2:$N$1072&amp;'AQS Data'!$M$2:$M$1072&amp;'AQS Data'!$L$2:$L$1072&amp;'AQS Data'!$E$2:$E$1072,0)),"")</f>
        <v/>
      </c>
      <c r="AI25" s="25">
        <v>42908</v>
      </c>
      <c r="AJ25" s="11" t="str">
        <f t="array" ref="AJ25">IFERROR(INDEX('AQS Data'!$P$2:$P$1072,MATCH(Summary!AJ$3&amp;MONTH(Summary!$F25)&amp;DAY(Summary!$F25)&amp;AJ$2,'AQS Data'!$N$2:$N$1072&amp;'AQS Data'!$M$2:$M$1072&amp;'AQS Data'!$L$2:$L$1072&amp;'AQS Data'!$E$2:$E$1072,0)),"")</f>
        <v/>
      </c>
      <c r="AK25" s="106"/>
      <c r="AL25" s="106"/>
      <c r="AM25" s="12" t="str">
        <f t="array" ref="AM25">IFERROR(INDEX('AQS Data'!$P$2:$P$1072,MATCH(Summary!AM$3&amp;MONTH(Summary!$F25)&amp;DAY(Summary!$F25)&amp;AM$2,'AQS Data'!$N$2:$N$1072&amp;'AQS Data'!$M$2:$M$1072&amp;'AQS Data'!$L$2:$L$1072&amp;'AQS Data'!$E$2:$E$1072,0)),"")</f>
        <v/>
      </c>
      <c r="AN25" s="19" t="str">
        <f t="array" ref="AN25">IFERROR(INDEX('AQS Data'!$P$2:$P$1072,MATCH(Summary!AN$3&amp;MONTH(Summary!$F25)&amp;DAY(Summary!$F25)&amp;AN$2,'AQS Data'!$N$2:$N$1072&amp;'AQS Data'!$M$2:$M$1072&amp;'AQS Data'!$L$2:$L$1072&amp;'AQS Data'!$E$2:$E$1072,0)),"")</f>
        <v/>
      </c>
    </row>
    <row r="26" spans="6:40" x14ac:dyDescent="0.25">
      <c r="F26" s="25">
        <v>42909</v>
      </c>
      <c r="G26" s="11">
        <f t="array" ref="G26">IFERROR(INDEX('AQS Data'!$P$2:$P$1072,MATCH(Summary!G$3&amp;MONTH(Summary!$F26)&amp;DAY(Summary!$F26)&amp;G$2,'AQS Data'!$N$2:$N$1072&amp;'AQS Data'!$M$2:$M$1072&amp;'AQS Data'!$L$2:$L$1072&amp;'AQS Data'!$E$2:$E$1072,0)),"")</f>
        <v>5</v>
      </c>
      <c r="H26" s="12">
        <f t="array" ref="H26">IFERROR(INDEX('AQS Data'!$P$2:$P$1072,MATCH(Summary!H$3&amp;MONTH(Summary!$F26)&amp;DAY(Summary!$F26)&amp;H$2,'AQS Data'!$N$2:$N$1072&amp;'AQS Data'!$M$2:$M$1072&amp;'AQS Data'!$L$2:$L$1072&amp;'AQS Data'!$E$2:$E$1072,0)),"")</f>
        <v>6.6</v>
      </c>
      <c r="I26" s="12" t="str">
        <f t="array" ref="I26">IFERROR(INDEX('AQS Data'!$P$2:$P$1072,MATCH(Summary!I$3&amp;MONTH(Summary!$F26)&amp;DAY(Summary!$F26)&amp;I$2,'AQS Data'!$N$2:$N$1072&amp;'AQS Data'!$M$2:$M$1072&amp;'AQS Data'!$L$2:$L$1072&amp;'AQS Data'!$E$2:$E$1072,0)),"")</f>
        <v/>
      </c>
      <c r="J26" s="12" t="str">
        <f t="array" ref="J26">IFERROR(INDEX('AQS Data'!$P$2:$P$1072,MATCH(Summary!J$3&amp;MONTH(Summary!$F26)&amp;DAY(Summary!$F26)&amp;J$2,'AQS Data'!$N$2:$N$1072&amp;'AQS Data'!$M$2:$M$1072&amp;'AQS Data'!$L$2:$L$1072&amp;'AQS Data'!$E$2:$E$1072,0)),"")</f>
        <v/>
      </c>
      <c r="K26" s="12">
        <f t="array" ref="K26">IFERROR(INDEX('AQS Data'!$P$2:$P$1072,MATCH(Summary!K$3&amp;MONTH(Summary!$F26)&amp;DAY(Summary!$F26)&amp;K$2,'AQS Data'!$N$2:$N$1072&amp;'AQS Data'!$M$2:$M$1072&amp;'AQS Data'!$L$2:$L$1072&amp;'AQS Data'!$E$2:$E$1072,0)),"")</f>
        <v>0.5</v>
      </c>
      <c r="L26" s="12" t="str">
        <f t="array" ref="L26">IFERROR(INDEX('AQS Data'!$P$2:$P$1072,MATCH(Summary!L$3&amp;MONTH(Summary!$F26)&amp;DAY(Summary!$F26)&amp;L$2,'AQS Data'!$N$2:$N$1072&amp;'AQS Data'!$M$2:$M$1072&amp;'AQS Data'!$L$2:$L$1072&amp;'AQS Data'!$E$2:$E$1072,0)),"")</f>
        <v/>
      </c>
      <c r="M26" s="12" t="str">
        <f t="array" ref="M26">IFERROR(INDEX('AQS Data'!$P$2:$P$1072,MATCH(Summary!M$3&amp;MONTH(Summary!$F26)&amp;DAY(Summary!$F26)&amp;M$2,'AQS Data'!$N$2:$N$1072&amp;'AQS Data'!$M$2:$M$1072&amp;'AQS Data'!$L$2:$L$1072&amp;'AQS Data'!$E$2:$E$1072,0)),"")</f>
        <v/>
      </c>
      <c r="N26" s="12" t="str">
        <f t="array" ref="N26">IFERROR(INDEX('AQS Data'!$P$2:$P$1072,MATCH(Summary!N$3&amp;MONTH(Summary!$F26)&amp;DAY(Summary!$F26)&amp;N$2,'AQS Data'!$N$2:$N$1072&amp;'AQS Data'!$M$2:$M$1072&amp;'AQS Data'!$L$2:$L$1072&amp;'AQS Data'!$E$2:$E$1072,0)),"")</f>
        <v/>
      </c>
      <c r="O26" s="12">
        <f t="array" ref="O26">IFERROR(INDEX('AQS Data'!$P$2:$P$1072,MATCH(Summary!O$3&amp;MONTH(Summary!$F26)&amp;DAY(Summary!$F26)&amp;O$2,'AQS Data'!$N$2:$N$1072&amp;'AQS Data'!$M$2:$M$1072&amp;'AQS Data'!$L$2:$L$1072&amp;'AQS Data'!$E$2:$E$1072,0)),"")</f>
        <v>12.4</v>
      </c>
      <c r="P26" s="12">
        <f t="array" ref="P26">IFERROR(INDEX('AQS Data'!$P$2:$P$1072,MATCH(Summary!P$3&amp;MONTH(Summary!$F26)&amp;DAY(Summary!$F26)&amp;P$2,'AQS Data'!$N$2:$N$1072&amp;'AQS Data'!$M$2:$M$1072&amp;'AQS Data'!$L$2:$L$1072&amp;'AQS Data'!$E$2:$E$1072,0)),"")</f>
        <v>2.1</v>
      </c>
      <c r="Q26" s="12" t="str">
        <f t="array" ref="Q26">IFERROR(INDEX('AQS Data'!$P$2:$P$1072,MATCH(Summary!Q$3&amp;MONTH(Summary!$F26)&amp;DAY(Summary!$F26)&amp;Q$2,'AQS Data'!$N$2:$N$1072&amp;'AQS Data'!$M$2:$M$1072&amp;'AQS Data'!$L$2:$L$1072&amp;'AQS Data'!$E$2:$E$1072,0)),"")</f>
        <v/>
      </c>
      <c r="R26" s="12" t="str">
        <f t="array" ref="R26">IFERROR(INDEX('AQS Data'!$P$2:$P$1072,MATCH(Summary!R$3&amp;MONTH(Summary!$F26)&amp;DAY(Summary!$F26)&amp;R$2,'AQS Data'!$N$2:$N$1072&amp;'AQS Data'!$M$2:$M$1072&amp;'AQS Data'!$L$2:$L$1072&amp;'AQS Data'!$E$2:$E$1072,0)),"")</f>
        <v/>
      </c>
      <c r="S26" s="12">
        <f t="array" ref="S26">IFERROR(INDEX('AQS Data'!$P$2:$P$1072,MATCH(Summary!S$3&amp;MONTH(Summary!$F26)&amp;DAY(Summary!$F26)&amp;S$2,'AQS Data'!$N$2:$N$1072&amp;'AQS Data'!$M$2:$M$1072&amp;'AQS Data'!$L$2:$L$1072&amp;'AQS Data'!$E$2:$E$1072,0)),"")</f>
        <v>2.1</v>
      </c>
      <c r="T26" s="12">
        <f t="array" ref="T26">IFERROR(INDEX('AQS Data'!$P$2:$P$1072,MATCH(Summary!T$3&amp;MONTH(Summary!$F26)&amp;DAY(Summary!$F26)&amp;T$2,'AQS Data'!$N$2:$N$1072&amp;'AQS Data'!$M$2:$M$1072&amp;'AQS Data'!$L$2:$L$1072&amp;'AQS Data'!$E$2:$E$1072,0)),"")</f>
        <v>0.1</v>
      </c>
      <c r="U26" s="12" t="str">
        <f t="array" ref="U26">IFERROR(INDEX('AQS Data'!$P$2:$P$1072,MATCH(Summary!U$3&amp;MONTH(Summary!$F26)&amp;DAY(Summary!$F26)&amp;U$2,'AQS Data'!$N$2:$N$1072&amp;'AQS Data'!$M$2:$M$1072&amp;'AQS Data'!$L$2:$L$1072&amp;'AQS Data'!$E$2:$E$1072,0)),"")</f>
        <v/>
      </c>
      <c r="V26" s="12" t="str">
        <f t="array" ref="V26">IFERROR(INDEX('AQS Data'!$P$2:$P$1072,MATCH(Summary!V$3&amp;MONTH(Summary!$F26)&amp;DAY(Summary!$F26)&amp;V$2,'AQS Data'!$N$2:$N$1072&amp;'AQS Data'!$M$2:$M$1072&amp;'AQS Data'!$L$2:$L$1072&amp;'AQS Data'!$E$2:$E$1072,0)),"")</f>
        <v/>
      </c>
      <c r="W26" s="12">
        <f t="array" ref="W26">IFERROR(INDEX('AQS Data'!$P$2:$P$1072,MATCH(Summary!W$3&amp;MONTH(Summary!$F26)&amp;DAY(Summary!$F26)&amp;W$2,'AQS Data'!$N$2:$N$1072&amp;'AQS Data'!$M$2:$M$1072&amp;'AQS Data'!$L$2:$L$1072&amp;'AQS Data'!$E$2:$E$1072,0)),"")</f>
        <v>68.3</v>
      </c>
      <c r="X26" s="19">
        <f t="array" ref="X26">IFERROR(INDEX('AQS Data'!$P$2:$P$1072,MATCH(Summary!X$3&amp;MONTH(Summary!$F26)&amp;DAY(Summary!$F26)&amp;X$2,'AQS Data'!$N$2:$N$1072&amp;'AQS Data'!$M$2:$M$1072&amp;'AQS Data'!$L$2:$L$1072&amp;'AQS Data'!$E$2:$E$1072,0)),"")</f>
        <v>2.1</v>
      </c>
      <c r="Z26" s="25">
        <v>42909</v>
      </c>
      <c r="AA26" s="11" t="str">
        <f t="array" ref="AA26">IFERROR(INDEX('AQS Data'!$P$2:$P$1072,MATCH(Summary!AA$3&amp;MONTH(Summary!$F26)&amp;DAY(Summary!$F26)&amp;AA$2,'AQS Data'!$N$2:$N$1072&amp;'AQS Data'!$M$2:$M$1072&amp;'AQS Data'!$L$2:$L$1072&amp;'AQS Data'!$E$2:$E$1072,0)),"")</f>
        <v/>
      </c>
      <c r="AB26" s="12">
        <f t="array" ref="AB26">IFERROR(INDEX('AQS Data'!$P$2:$P$1072,MATCH(Summary!AB$3&amp;MONTH(Summary!$F26)&amp;DAY(Summary!$F26)&amp;AB$2,'AQS Data'!$N$2:$N$1072&amp;'AQS Data'!$M$2:$M$1072&amp;'AQS Data'!$L$2:$L$1072&amp;'AQS Data'!$E$2:$E$1072,0)),"")</f>
        <v>1.2</v>
      </c>
      <c r="AC26" s="12">
        <f t="array" ref="AC26">IFERROR(INDEX('AQS Data'!$P$2:$P$1072,MATCH(Summary!AC$3&amp;MONTH(Summary!$F26)&amp;DAY(Summary!$F26)&amp;AC$2,'AQS Data'!$N$2:$N$1072&amp;'AQS Data'!$M$2:$M$1072&amp;'AQS Data'!$L$2:$L$1072&amp;'AQS Data'!$E$2:$E$1072,0)),"")</f>
        <v>6.7</v>
      </c>
      <c r="AD26" s="12" t="str">
        <f t="array" ref="AD26">IFERROR(INDEX('AQS Data'!$P$2:$P$1072,MATCH(Summary!AD$3&amp;MONTH(Summary!$F26)&amp;DAY(Summary!$F26)&amp;AD$2,'AQS Data'!$N$2:$N$1072&amp;'AQS Data'!$M$2:$M$1072&amp;'AQS Data'!$L$2:$L$1072&amp;'AQS Data'!$E$2:$E$1072,0)),"")</f>
        <v/>
      </c>
      <c r="AE26" s="12" t="str">
        <f t="array" ref="AE26">IFERROR(INDEX('AQS Data'!$P$2:$P$1072,MATCH(Summary!AE$3&amp;MONTH(Summary!$F26)&amp;DAY(Summary!$F26)&amp;AE$2,'AQS Data'!$N$2:$N$1072&amp;'AQS Data'!$M$2:$M$1072&amp;'AQS Data'!$L$2:$L$1072&amp;'AQS Data'!$E$2:$E$1072,0)),"")</f>
        <v/>
      </c>
      <c r="AF26" s="12">
        <f t="array" ref="AF26">IFERROR(INDEX('AQS Data'!$P$2:$P$1072,MATCH(Summary!AF$3&amp;MONTH(Summary!$F26)&amp;DAY(Summary!$F26)&amp;AF$2,'AQS Data'!$N$2:$N$1072&amp;'AQS Data'!$M$2:$M$1072&amp;'AQS Data'!$L$2:$L$1072&amp;'AQS Data'!$E$2:$E$1072,0)),"")</f>
        <v>68.8</v>
      </c>
      <c r="AG26" s="19">
        <f t="array" ref="AG26">IFERROR(INDEX('AQS Data'!$P$2:$P$1072,MATCH(Summary!AG$3&amp;MONTH(Summary!$F26)&amp;DAY(Summary!$F26)&amp;AG$2,'AQS Data'!$N$2:$N$1072&amp;'AQS Data'!$M$2:$M$1072&amp;'AQS Data'!$L$2:$L$1072&amp;'AQS Data'!$E$2:$E$1072,0)),"")</f>
        <v>2.7</v>
      </c>
      <c r="AI26" s="25">
        <v>42909</v>
      </c>
      <c r="AJ26" s="11">
        <f t="array" ref="AJ26">IFERROR(INDEX('AQS Data'!$P$2:$P$1072,MATCH(Summary!AJ$3&amp;MONTH(Summary!$F26)&amp;DAY(Summary!$F26)&amp;AJ$2,'AQS Data'!$N$2:$N$1072&amp;'AQS Data'!$M$2:$M$1072&amp;'AQS Data'!$L$2:$L$1072&amp;'AQS Data'!$E$2:$E$1072,0)),"")</f>
        <v>9.1999999999999993</v>
      </c>
      <c r="AK26" s="106"/>
      <c r="AL26" s="106"/>
      <c r="AM26" s="12">
        <f t="array" ref="AM26">IFERROR(INDEX('AQS Data'!$P$2:$P$1072,MATCH(Summary!AM$3&amp;MONTH(Summary!$F26)&amp;DAY(Summary!$F26)&amp;AM$2,'AQS Data'!$N$2:$N$1072&amp;'AQS Data'!$M$2:$M$1072&amp;'AQS Data'!$L$2:$L$1072&amp;'AQS Data'!$E$2:$E$1072,0)),"")</f>
        <v>83.2</v>
      </c>
      <c r="AN26" s="19">
        <f t="array" ref="AN26">IFERROR(INDEX('AQS Data'!$P$2:$P$1072,MATCH(Summary!AN$3&amp;MONTH(Summary!$F26)&amp;DAY(Summary!$F26)&amp;AN$2,'AQS Data'!$N$2:$N$1072&amp;'AQS Data'!$M$2:$M$1072&amp;'AQS Data'!$L$2:$L$1072&amp;'AQS Data'!$E$2:$E$1072,0)),"")</f>
        <v>3.2</v>
      </c>
    </row>
    <row r="27" spans="6:40" x14ac:dyDescent="0.25">
      <c r="F27" s="25">
        <v>42910</v>
      </c>
      <c r="G27" s="11" t="str">
        <f t="array" ref="G27">IFERROR(INDEX('AQS Data'!$P$2:$P$1072,MATCH(Summary!G$3&amp;MONTH(Summary!$F27)&amp;DAY(Summary!$F27)&amp;G$2,'AQS Data'!$N$2:$N$1072&amp;'AQS Data'!$M$2:$M$1072&amp;'AQS Data'!$L$2:$L$1072&amp;'AQS Data'!$E$2:$E$1072,0)),"")</f>
        <v/>
      </c>
      <c r="H27" s="12" t="str">
        <f t="array" ref="H27">IFERROR(INDEX('AQS Data'!$P$2:$P$1072,MATCH(Summary!H$3&amp;MONTH(Summary!$F27)&amp;DAY(Summary!$F27)&amp;H$2,'AQS Data'!$N$2:$N$1072&amp;'AQS Data'!$M$2:$M$1072&amp;'AQS Data'!$L$2:$L$1072&amp;'AQS Data'!$E$2:$E$1072,0)),"")</f>
        <v/>
      </c>
      <c r="I27" s="12">
        <f t="array" ref="I27">IFERROR(INDEX('AQS Data'!$P$2:$P$1072,MATCH(Summary!I$3&amp;MONTH(Summary!$F27)&amp;DAY(Summary!$F27)&amp;I$2,'AQS Data'!$N$2:$N$1072&amp;'AQS Data'!$M$2:$M$1072&amp;'AQS Data'!$L$2:$L$1072&amp;'AQS Data'!$E$2:$E$1072,0)),"")</f>
        <v>2.9</v>
      </c>
      <c r="J27" s="12" t="str">
        <f t="array" ref="J27">IFERROR(INDEX('AQS Data'!$P$2:$P$1072,MATCH(Summary!J$3&amp;MONTH(Summary!$F27)&amp;DAY(Summary!$F27)&amp;J$2,'AQS Data'!$N$2:$N$1072&amp;'AQS Data'!$M$2:$M$1072&amp;'AQS Data'!$L$2:$L$1072&amp;'AQS Data'!$E$2:$E$1072,0)),"")</f>
        <v/>
      </c>
      <c r="K27" s="12" t="str">
        <f t="array" ref="K27">IFERROR(INDEX('AQS Data'!$P$2:$P$1072,MATCH(Summary!K$3&amp;MONTH(Summary!$F27)&amp;DAY(Summary!$F27)&amp;K$2,'AQS Data'!$N$2:$N$1072&amp;'AQS Data'!$M$2:$M$1072&amp;'AQS Data'!$L$2:$L$1072&amp;'AQS Data'!$E$2:$E$1072,0)),"")</f>
        <v/>
      </c>
      <c r="L27" s="12" t="str">
        <f t="array" ref="L27">IFERROR(INDEX('AQS Data'!$P$2:$P$1072,MATCH(Summary!L$3&amp;MONTH(Summary!$F27)&amp;DAY(Summary!$F27)&amp;L$2,'AQS Data'!$N$2:$N$1072&amp;'AQS Data'!$M$2:$M$1072&amp;'AQS Data'!$L$2:$L$1072&amp;'AQS Data'!$E$2:$E$1072,0)),"")</f>
        <v/>
      </c>
      <c r="M27" s="12" t="str">
        <f t="array" ref="M27">IFERROR(INDEX('AQS Data'!$P$2:$P$1072,MATCH(Summary!M$3&amp;MONTH(Summary!$F27)&amp;DAY(Summary!$F27)&amp;M$2,'AQS Data'!$N$2:$N$1072&amp;'AQS Data'!$M$2:$M$1072&amp;'AQS Data'!$L$2:$L$1072&amp;'AQS Data'!$E$2:$E$1072,0)),"")</f>
        <v/>
      </c>
      <c r="N27" s="12" t="str">
        <f t="array" ref="N27">IFERROR(INDEX('AQS Data'!$P$2:$P$1072,MATCH(Summary!N$3&amp;MONTH(Summary!$F27)&amp;DAY(Summary!$F27)&amp;N$2,'AQS Data'!$N$2:$N$1072&amp;'AQS Data'!$M$2:$M$1072&amp;'AQS Data'!$L$2:$L$1072&amp;'AQS Data'!$E$2:$E$1072,0)),"")</f>
        <v/>
      </c>
      <c r="O27" s="12" t="str">
        <f t="array" ref="O27">IFERROR(INDEX('AQS Data'!$P$2:$P$1072,MATCH(Summary!O$3&amp;MONTH(Summary!$F27)&amp;DAY(Summary!$F27)&amp;O$2,'AQS Data'!$N$2:$N$1072&amp;'AQS Data'!$M$2:$M$1072&amp;'AQS Data'!$L$2:$L$1072&amp;'AQS Data'!$E$2:$E$1072,0)),"")</f>
        <v/>
      </c>
      <c r="P27" s="12" t="str">
        <f t="array" ref="P27">IFERROR(INDEX('AQS Data'!$P$2:$P$1072,MATCH(Summary!P$3&amp;MONTH(Summary!$F27)&amp;DAY(Summary!$F27)&amp;P$2,'AQS Data'!$N$2:$N$1072&amp;'AQS Data'!$M$2:$M$1072&amp;'AQS Data'!$L$2:$L$1072&amp;'AQS Data'!$E$2:$E$1072,0)),"")</f>
        <v/>
      </c>
      <c r="Q27" s="12">
        <f t="array" ref="Q27">IFERROR(INDEX('AQS Data'!$P$2:$P$1072,MATCH(Summary!Q$3&amp;MONTH(Summary!$F27)&amp;DAY(Summary!$F27)&amp;Q$2,'AQS Data'!$N$2:$N$1072&amp;'AQS Data'!$M$2:$M$1072&amp;'AQS Data'!$L$2:$L$1072&amp;'AQS Data'!$E$2:$E$1072,0)),"")</f>
        <v>3.4</v>
      </c>
      <c r="R27" s="12" t="str">
        <f t="array" ref="R27">IFERROR(INDEX('AQS Data'!$P$2:$P$1072,MATCH(Summary!R$3&amp;MONTH(Summary!$F27)&amp;DAY(Summary!$F27)&amp;R$2,'AQS Data'!$N$2:$N$1072&amp;'AQS Data'!$M$2:$M$1072&amp;'AQS Data'!$L$2:$L$1072&amp;'AQS Data'!$E$2:$E$1072,0)),"")</f>
        <v/>
      </c>
      <c r="S27" s="12" t="str">
        <f t="array" ref="S27">IFERROR(INDEX('AQS Data'!$P$2:$P$1072,MATCH(Summary!S$3&amp;MONTH(Summary!$F27)&amp;DAY(Summary!$F27)&amp;S$2,'AQS Data'!$N$2:$N$1072&amp;'AQS Data'!$M$2:$M$1072&amp;'AQS Data'!$L$2:$L$1072&amp;'AQS Data'!$E$2:$E$1072,0)),"")</f>
        <v/>
      </c>
      <c r="T27" s="12" t="str">
        <f t="array" ref="T27">IFERROR(INDEX('AQS Data'!$P$2:$P$1072,MATCH(Summary!T$3&amp;MONTH(Summary!$F27)&amp;DAY(Summary!$F27)&amp;T$2,'AQS Data'!$N$2:$N$1072&amp;'AQS Data'!$M$2:$M$1072&amp;'AQS Data'!$L$2:$L$1072&amp;'AQS Data'!$E$2:$E$1072,0)),"")</f>
        <v/>
      </c>
      <c r="U27" s="12">
        <f t="array" ref="U27">IFERROR(INDEX('AQS Data'!$P$2:$P$1072,MATCH(Summary!U$3&amp;MONTH(Summary!$F27)&amp;DAY(Summary!$F27)&amp;U$2,'AQS Data'!$N$2:$N$1072&amp;'AQS Data'!$M$2:$M$1072&amp;'AQS Data'!$L$2:$L$1072&amp;'AQS Data'!$E$2:$E$1072,0)),"")</f>
        <v>5.4</v>
      </c>
      <c r="V27" s="12" t="str">
        <f t="array" ref="V27">IFERROR(INDEX('AQS Data'!$P$2:$P$1072,MATCH(Summary!V$3&amp;MONTH(Summary!$F27)&amp;DAY(Summary!$F27)&amp;V$2,'AQS Data'!$N$2:$N$1072&amp;'AQS Data'!$M$2:$M$1072&amp;'AQS Data'!$L$2:$L$1072&amp;'AQS Data'!$E$2:$E$1072,0)),"")</f>
        <v/>
      </c>
      <c r="W27" s="12" t="str">
        <f t="array" ref="W27">IFERROR(INDEX('AQS Data'!$P$2:$P$1072,MATCH(Summary!W$3&amp;MONTH(Summary!$F27)&amp;DAY(Summary!$F27)&amp;W$2,'AQS Data'!$N$2:$N$1072&amp;'AQS Data'!$M$2:$M$1072&amp;'AQS Data'!$L$2:$L$1072&amp;'AQS Data'!$E$2:$E$1072,0)),"")</f>
        <v/>
      </c>
      <c r="X27" s="19" t="str">
        <f t="array" ref="X27">IFERROR(INDEX('AQS Data'!$P$2:$P$1072,MATCH(Summary!X$3&amp;MONTH(Summary!$F27)&amp;DAY(Summary!$F27)&amp;X$2,'AQS Data'!$N$2:$N$1072&amp;'AQS Data'!$M$2:$M$1072&amp;'AQS Data'!$L$2:$L$1072&amp;'AQS Data'!$E$2:$E$1072,0)),"")</f>
        <v/>
      </c>
      <c r="Z27" s="25">
        <v>42910</v>
      </c>
      <c r="AA27" s="11" t="str">
        <f t="array" ref="AA27">IFERROR(INDEX('AQS Data'!$P$2:$P$1072,MATCH(Summary!AA$3&amp;MONTH(Summary!$F27)&amp;DAY(Summary!$F27)&amp;AA$2,'AQS Data'!$N$2:$N$1072&amp;'AQS Data'!$M$2:$M$1072&amp;'AQS Data'!$L$2:$L$1072&amp;'AQS Data'!$E$2:$E$1072,0)),"")</f>
        <v/>
      </c>
      <c r="AB27" s="12" t="str">
        <f t="array" ref="AB27">IFERROR(INDEX('AQS Data'!$P$2:$P$1072,MATCH(Summary!AB$3&amp;MONTH(Summary!$F27)&amp;DAY(Summary!$F27)&amp;AB$2,'AQS Data'!$N$2:$N$1072&amp;'AQS Data'!$M$2:$M$1072&amp;'AQS Data'!$L$2:$L$1072&amp;'AQS Data'!$E$2:$E$1072,0)),"")</f>
        <v/>
      </c>
      <c r="AC27" s="12" t="str">
        <f t="array" ref="AC27">IFERROR(INDEX('AQS Data'!$P$2:$P$1072,MATCH(Summary!AC$3&amp;MONTH(Summary!$F27)&amp;DAY(Summary!$F27)&amp;AC$2,'AQS Data'!$N$2:$N$1072&amp;'AQS Data'!$M$2:$M$1072&amp;'AQS Data'!$L$2:$L$1072&amp;'AQS Data'!$E$2:$E$1072,0)),"")</f>
        <v/>
      </c>
      <c r="AD27" s="12">
        <f t="array" ref="AD27">IFERROR(INDEX('AQS Data'!$P$2:$P$1072,MATCH(Summary!AD$3&amp;MONTH(Summary!$F27)&amp;DAY(Summary!$F27)&amp;AD$2,'AQS Data'!$N$2:$N$1072&amp;'AQS Data'!$M$2:$M$1072&amp;'AQS Data'!$L$2:$L$1072&amp;'AQS Data'!$E$2:$E$1072,0)),"")</f>
        <v>4.3</v>
      </c>
      <c r="AE27" s="12" t="str">
        <f t="array" ref="AE27">IFERROR(INDEX('AQS Data'!$P$2:$P$1072,MATCH(Summary!AE$3&amp;MONTH(Summary!$F27)&amp;DAY(Summary!$F27)&amp;AE$2,'AQS Data'!$N$2:$N$1072&amp;'AQS Data'!$M$2:$M$1072&amp;'AQS Data'!$L$2:$L$1072&amp;'AQS Data'!$E$2:$E$1072,0)),"")</f>
        <v/>
      </c>
      <c r="AF27" s="12" t="str">
        <f t="array" ref="AF27">IFERROR(INDEX('AQS Data'!$P$2:$P$1072,MATCH(Summary!AF$3&amp;MONTH(Summary!$F27)&amp;DAY(Summary!$F27)&amp;AF$2,'AQS Data'!$N$2:$N$1072&amp;'AQS Data'!$M$2:$M$1072&amp;'AQS Data'!$L$2:$L$1072&amp;'AQS Data'!$E$2:$E$1072,0)),"")</f>
        <v/>
      </c>
      <c r="AG27" s="19" t="str">
        <f t="array" ref="AG27">IFERROR(INDEX('AQS Data'!$P$2:$P$1072,MATCH(Summary!AG$3&amp;MONTH(Summary!$F27)&amp;DAY(Summary!$F27)&amp;AG$2,'AQS Data'!$N$2:$N$1072&amp;'AQS Data'!$M$2:$M$1072&amp;'AQS Data'!$L$2:$L$1072&amp;'AQS Data'!$E$2:$E$1072,0)),"")</f>
        <v/>
      </c>
      <c r="AI27" s="25">
        <v>42910</v>
      </c>
      <c r="AJ27" s="11" t="str">
        <f t="array" ref="AJ27">IFERROR(INDEX('AQS Data'!$P$2:$P$1072,MATCH(Summary!AJ$3&amp;MONTH(Summary!$F27)&amp;DAY(Summary!$F27)&amp;AJ$2,'AQS Data'!$N$2:$N$1072&amp;'AQS Data'!$M$2:$M$1072&amp;'AQS Data'!$L$2:$L$1072&amp;'AQS Data'!$E$2:$E$1072,0)),"")</f>
        <v/>
      </c>
      <c r="AK27" s="106"/>
      <c r="AL27" s="106"/>
      <c r="AM27" s="12" t="str">
        <f t="array" ref="AM27">IFERROR(INDEX('AQS Data'!$P$2:$P$1072,MATCH(Summary!AM$3&amp;MONTH(Summary!$F27)&amp;DAY(Summary!$F27)&amp;AM$2,'AQS Data'!$N$2:$N$1072&amp;'AQS Data'!$M$2:$M$1072&amp;'AQS Data'!$L$2:$L$1072&amp;'AQS Data'!$E$2:$E$1072,0)),"")</f>
        <v/>
      </c>
      <c r="AN27" s="19" t="str">
        <f t="array" ref="AN27">IFERROR(INDEX('AQS Data'!$P$2:$P$1072,MATCH(Summary!AN$3&amp;MONTH(Summary!$F27)&amp;DAY(Summary!$F27)&amp;AN$2,'AQS Data'!$N$2:$N$1072&amp;'AQS Data'!$M$2:$M$1072&amp;'AQS Data'!$L$2:$L$1072&amp;'AQS Data'!$E$2:$E$1072,0)),"")</f>
        <v/>
      </c>
    </row>
    <row r="28" spans="6:40" x14ac:dyDescent="0.25">
      <c r="F28" s="25">
        <v>42911</v>
      </c>
      <c r="G28" s="11" t="str">
        <f t="array" ref="G28">IFERROR(INDEX('AQS Data'!$P$2:$P$1072,MATCH(Summary!G$3&amp;MONTH(Summary!$F28)&amp;DAY(Summary!$F28)&amp;G$2,'AQS Data'!$N$2:$N$1072&amp;'AQS Data'!$M$2:$M$1072&amp;'AQS Data'!$L$2:$L$1072&amp;'AQS Data'!$E$2:$E$1072,0)),"")</f>
        <v/>
      </c>
      <c r="H28" s="12" t="str">
        <f t="array" ref="H28">IFERROR(INDEX('AQS Data'!$P$2:$P$1072,MATCH(Summary!H$3&amp;MONTH(Summary!$F28)&amp;DAY(Summary!$F28)&amp;H$2,'AQS Data'!$N$2:$N$1072&amp;'AQS Data'!$M$2:$M$1072&amp;'AQS Data'!$L$2:$L$1072&amp;'AQS Data'!$E$2:$E$1072,0)),"")</f>
        <v/>
      </c>
      <c r="I28" s="12" t="str">
        <f t="array" ref="I28">IFERROR(INDEX('AQS Data'!$P$2:$P$1072,MATCH(Summary!I$3&amp;MONTH(Summary!$F28)&amp;DAY(Summary!$F28)&amp;I$2,'AQS Data'!$N$2:$N$1072&amp;'AQS Data'!$M$2:$M$1072&amp;'AQS Data'!$L$2:$L$1072&amp;'AQS Data'!$E$2:$E$1072,0)),"")</f>
        <v/>
      </c>
      <c r="J28" s="12">
        <f t="array" ref="J28">IFERROR(INDEX('AQS Data'!$P$2:$P$1072,MATCH(Summary!J$3&amp;MONTH(Summary!$F28)&amp;DAY(Summary!$F28)&amp;J$2,'AQS Data'!$N$2:$N$1072&amp;'AQS Data'!$M$2:$M$1072&amp;'AQS Data'!$L$2:$L$1072&amp;'AQS Data'!$E$2:$E$1072,0)),"")</f>
        <v>10</v>
      </c>
      <c r="K28" s="12" t="str">
        <f t="array" ref="K28">IFERROR(INDEX('AQS Data'!$P$2:$P$1072,MATCH(Summary!K$3&amp;MONTH(Summary!$F28)&amp;DAY(Summary!$F28)&amp;K$2,'AQS Data'!$N$2:$N$1072&amp;'AQS Data'!$M$2:$M$1072&amp;'AQS Data'!$L$2:$L$1072&amp;'AQS Data'!$E$2:$E$1072,0)),"")</f>
        <v/>
      </c>
      <c r="L28" s="12" t="str">
        <f t="array" ref="L28">IFERROR(INDEX('AQS Data'!$P$2:$P$1072,MATCH(Summary!L$3&amp;MONTH(Summary!$F28)&amp;DAY(Summary!$F28)&amp;L$2,'AQS Data'!$N$2:$N$1072&amp;'AQS Data'!$M$2:$M$1072&amp;'AQS Data'!$L$2:$L$1072&amp;'AQS Data'!$E$2:$E$1072,0)),"")</f>
        <v/>
      </c>
      <c r="M28" s="12" t="str">
        <f t="array" ref="M28">IFERROR(INDEX('AQS Data'!$P$2:$P$1072,MATCH(Summary!M$3&amp;MONTH(Summary!$F28)&amp;DAY(Summary!$F28)&amp;M$2,'AQS Data'!$N$2:$N$1072&amp;'AQS Data'!$M$2:$M$1072&amp;'AQS Data'!$L$2:$L$1072&amp;'AQS Data'!$E$2:$E$1072,0)),"")</f>
        <v/>
      </c>
      <c r="N28" s="12" t="str">
        <f t="array" ref="N28">IFERROR(INDEX('AQS Data'!$P$2:$P$1072,MATCH(Summary!N$3&amp;MONTH(Summary!$F28)&amp;DAY(Summary!$F28)&amp;N$2,'AQS Data'!$N$2:$N$1072&amp;'AQS Data'!$M$2:$M$1072&amp;'AQS Data'!$L$2:$L$1072&amp;'AQS Data'!$E$2:$E$1072,0)),"")</f>
        <v/>
      </c>
      <c r="O28" s="12" t="str">
        <f t="array" ref="O28">IFERROR(INDEX('AQS Data'!$P$2:$P$1072,MATCH(Summary!O$3&amp;MONTH(Summary!$F28)&amp;DAY(Summary!$F28)&amp;O$2,'AQS Data'!$N$2:$N$1072&amp;'AQS Data'!$M$2:$M$1072&amp;'AQS Data'!$L$2:$L$1072&amp;'AQS Data'!$E$2:$E$1072,0)),"")</f>
        <v/>
      </c>
      <c r="P28" s="12" t="str">
        <f t="array" ref="P28">IFERROR(INDEX('AQS Data'!$P$2:$P$1072,MATCH(Summary!P$3&amp;MONTH(Summary!$F28)&amp;DAY(Summary!$F28)&amp;P$2,'AQS Data'!$N$2:$N$1072&amp;'AQS Data'!$M$2:$M$1072&amp;'AQS Data'!$L$2:$L$1072&amp;'AQS Data'!$E$2:$E$1072,0)),"")</f>
        <v/>
      </c>
      <c r="Q28" s="12" t="str">
        <f t="array" ref="Q28">IFERROR(INDEX('AQS Data'!$P$2:$P$1072,MATCH(Summary!Q$3&amp;MONTH(Summary!$F28)&amp;DAY(Summary!$F28)&amp;Q$2,'AQS Data'!$N$2:$N$1072&amp;'AQS Data'!$M$2:$M$1072&amp;'AQS Data'!$L$2:$L$1072&amp;'AQS Data'!$E$2:$E$1072,0)),"")</f>
        <v/>
      </c>
      <c r="R28" s="12">
        <f t="array" ref="R28">IFERROR(INDEX('AQS Data'!$P$2:$P$1072,MATCH(Summary!R$3&amp;MONTH(Summary!$F28)&amp;DAY(Summary!$F28)&amp;R$2,'AQS Data'!$N$2:$N$1072&amp;'AQS Data'!$M$2:$M$1072&amp;'AQS Data'!$L$2:$L$1072&amp;'AQS Data'!$E$2:$E$1072,0)),"")</f>
        <v>8</v>
      </c>
      <c r="S28" s="12" t="str">
        <f t="array" ref="S28">IFERROR(INDEX('AQS Data'!$P$2:$P$1072,MATCH(Summary!S$3&amp;MONTH(Summary!$F28)&amp;DAY(Summary!$F28)&amp;S$2,'AQS Data'!$N$2:$N$1072&amp;'AQS Data'!$M$2:$M$1072&amp;'AQS Data'!$L$2:$L$1072&amp;'AQS Data'!$E$2:$E$1072,0)),"")</f>
        <v/>
      </c>
      <c r="T28" s="12" t="str">
        <f t="array" ref="T28">IFERROR(INDEX('AQS Data'!$P$2:$P$1072,MATCH(Summary!T$3&amp;MONTH(Summary!$F28)&amp;DAY(Summary!$F28)&amp;T$2,'AQS Data'!$N$2:$N$1072&amp;'AQS Data'!$M$2:$M$1072&amp;'AQS Data'!$L$2:$L$1072&amp;'AQS Data'!$E$2:$E$1072,0)),"")</f>
        <v/>
      </c>
      <c r="U28" s="12" t="str">
        <f t="array" ref="U28">IFERROR(INDEX('AQS Data'!$P$2:$P$1072,MATCH(Summary!U$3&amp;MONTH(Summary!$F28)&amp;DAY(Summary!$F28)&amp;U$2,'AQS Data'!$N$2:$N$1072&amp;'AQS Data'!$M$2:$M$1072&amp;'AQS Data'!$L$2:$L$1072&amp;'AQS Data'!$E$2:$E$1072,0)),"")</f>
        <v/>
      </c>
      <c r="V28" s="12">
        <f t="array" ref="V28">IFERROR(INDEX('AQS Data'!$P$2:$P$1072,MATCH(Summary!V$3&amp;MONTH(Summary!$F28)&amp;DAY(Summary!$F28)&amp;V$2,'AQS Data'!$N$2:$N$1072&amp;'AQS Data'!$M$2:$M$1072&amp;'AQS Data'!$L$2:$L$1072&amp;'AQS Data'!$E$2:$E$1072,0)),"")</f>
        <v>4.0999999999999996</v>
      </c>
      <c r="W28" s="12" t="str">
        <f t="array" ref="W28">IFERROR(INDEX('AQS Data'!$P$2:$P$1072,MATCH(Summary!W$3&amp;MONTH(Summary!$F28)&amp;DAY(Summary!$F28)&amp;W$2,'AQS Data'!$N$2:$N$1072&amp;'AQS Data'!$M$2:$M$1072&amp;'AQS Data'!$L$2:$L$1072&amp;'AQS Data'!$E$2:$E$1072,0)),"")</f>
        <v/>
      </c>
      <c r="X28" s="19" t="str">
        <f t="array" ref="X28">IFERROR(INDEX('AQS Data'!$P$2:$P$1072,MATCH(Summary!X$3&amp;MONTH(Summary!$F28)&amp;DAY(Summary!$F28)&amp;X$2,'AQS Data'!$N$2:$N$1072&amp;'AQS Data'!$M$2:$M$1072&amp;'AQS Data'!$L$2:$L$1072&amp;'AQS Data'!$E$2:$E$1072,0)),"")</f>
        <v/>
      </c>
      <c r="Z28" s="25">
        <v>42911</v>
      </c>
      <c r="AA28" s="11">
        <f t="array" ref="AA28">IFERROR(INDEX('AQS Data'!$P$2:$P$1072,MATCH(Summary!AA$3&amp;MONTH(Summary!$F28)&amp;DAY(Summary!$F28)&amp;AA$2,'AQS Data'!$N$2:$N$1072&amp;'AQS Data'!$M$2:$M$1072&amp;'AQS Data'!$L$2:$L$1072&amp;'AQS Data'!$E$2:$E$1072,0)),"")</f>
        <v>7.7</v>
      </c>
      <c r="AB28" s="12" t="str">
        <f t="array" ref="AB28">IFERROR(INDEX('AQS Data'!$P$2:$P$1072,MATCH(Summary!AB$3&amp;MONTH(Summary!$F28)&amp;DAY(Summary!$F28)&amp;AB$2,'AQS Data'!$N$2:$N$1072&amp;'AQS Data'!$M$2:$M$1072&amp;'AQS Data'!$L$2:$L$1072&amp;'AQS Data'!$E$2:$E$1072,0)),"")</f>
        <v/>
      </c>
      <c r="AC28" s="12" t="str">
        <f t="array" ref="AC28">IFERROR(INDEX('AQS Data'!$P$2:$P$1072,MATCH(Summary!AC$3&amp;MONTH(Summary!$F28)&amp;DAY(Summary!$F28)&amp;AC$2,'AQS Data'!$N$2:$N$1072&amp;'AQS Data'!$M$2:$M$1072&amp;'AQS Data'!$L$2:$L$1072&amp;'AQS Data'!$E$2:$E$1072,0)),"")</f>
        <v/>
      </c>
      <c r="AD28" s="12" t="str">
        <f t="array" ref="AD28">IFERROR(INDEX('AQS Data'!$P$2:$P$1072,MATCH(Summary!AD$3&amp;MONTH(Summary!$F28)&amp;DAY(Summary!$F28)&amp;AD$2,'AQS Data'!$N$2:$N$1072&amp;'AQS Data'!$M$2:$M$1072&amp;'AQS Data'!$L$2:$L$1072&amp;'AQS Data'!$E$2:$E$1072,0)),"")</f>
        <v/>
      </c>
      <c r="AE28" s="12">
        <f t="array" ref="AE28">IFERROR(INDEX('AQS Data'!$P$2:$P$1072,MATCH(Summary!AE$3&amp;MONTH(Summary!$F28)&amp;DAY(Summary!$F28)&amp;AE$2,'AQS Data'!$N$2:$N$1072&amp;'AQS Data'!$M$2:$M$1072&amp;'AQS Data'!$L$2:$L$1072&amp;'AQS Data'!$E$2:$E$1072,0)),"")</f>
        <v>3.4</v>
      </c>
      <c r="AF28" s="12" t="str">
        <f t="array" ref="AF28">IFERROR(INDEX('AQS Data'!$P$2:$P$1072,MATCH(Summary!AF$3&amp;MONTH(Summary!$F28)&amp;DAY(Summary!$F28)&amp;AF$2,'AQS Data'!$N$2:$N$1072&amp;'AQS Data'!$M$2:$M$1072&amp;'AQS Data'!$L$2:$L$1072&amp;'AQS Data'!$E$2:$E$1072,0)),"")</f>
        <v/>
      </c>
      <c r="AG28" s="19" t="str">
        <f t="array" ref="AG28">IFERROR(INDEX('AQS Data'!$P$2:$P$1072,MATCH(Summary!AG$3&amp;MONTH(Summary!$F28)&amp;DAY(Summary!$F28)&amp;AG$2,'AQS Data'!$N$2:$N$1072&amp;'AQS Data'!$M$2:$M$1072&amp;'AQS Data'!$L$2:$L$1072&amp;'AQS Data'!$E$2:$E$1072,0)),"")</f>
        <v/>
      </c>
      <c r="AI28" s="25">
        <v>42911</v>
      </c>
      <c r="AJ28" s="11" t="str">
        <f t="array" ref="AJ28">IFERROR(INDEX('AQS Data'!$P$2:$P$1072,MATCH(Summary!AJ$3&amp;MONTH(Summary!$F28)&amp;DAY(Summary!$F28)&amp;AJ$2,'AQS Data'!$N$2:$N$1072&amp;'AQS Data'!$M$2:$M$1072&amp;'AQS Data'!$L$2:$L$1072&amp;'AQS Data'!$E$2:$E$1072,0)),"")</f>
        <v/>
      </c>
      <c r="AK28" s="106"/>
      <c r="AL28" s="106"/>
      <c r="AM28" s="12" t="str">
        <f t="array" ref="AM28">IFERROR(INDEX('AQS Data'!$P$2:$P$1072,MATCH(Summary!AM$3&amp;MONTH(Summary!$F28)&amp;DAY(Summary!$F28)&amp;AM$2,'AQS Data'!$N$2:$N$1072&amp;'AQS Data'!$M$2:$M$1072&amp;'AQS Data'!$L$2:$L$1072&amp;'AQS Data'!$E$2:$E$1072,0)),"")</f>
        <v/>
      </c>
      <c r="AN28" s="19" t="str">
        <f t="array" ref="AN28">IFERROR(INDEX('AQS Data'!$P$2:$P$1072,MATCH(Summary!AN$3&amp;MONTH(Summary!$F28)&amp;DAY(Summary!$F28)&amp;AN$2,'AQS Data'!$N$2:$N$1072&amp;'AQS Data'!$M$2:$M$1072&amp;'AQS Data'!$L$2:$L$1072&amp;'AQS Data'!$E$2:$E$1072,0)),"")</f>
        <v/>
      </c>
    </row>
    <row r="29" spans="6:40" x14ac:dyDescent="0.25">
      <c r="F29" s="25">
        <v>42912</v>
      </c>
      <c r="G29" s="11">
        <f t="array" ref="G29">IFERROR(INDEX('AQS Data'!$P$2:$P$1072,MATCH(Summary!G$3&amp;MONTH(Summary!$F29)&amp;DAY(Summary!$F29)&amp;G$2,'AQS Data'!$N$2:$N$1072&amp;'AQS Data'!$M$2:$M$1072&amp;'AQS Data'!$L$2:$L$1072&amp;'AQS Data'!$E$2:$E$1072,0)),"")</f>
        <v>8.5</v>
      </c>
      <c r="H29" s="12">
        <f t="array" ref="H29">IFERROR(INDEX('AQS Data'!$P$2:$P$1072,MATCH(Summary!H$3&amp;MONTH(Summary!$F29)&amp;DAY(Summary!$F29)&amp;H$2,'AQS Data'!$N$2:$N$1072&amp;'AQS Data'!$M$2:$M$1072&amp;'AQS Data'!$L$2:$L$1072&amp;'AQS Data'!$E$2:$E$1072,0)),"")</f>
        <v>39.4</v>
      </c>
      <c r="I29" s="12" t="str">
        <f t="array" ref="I29">IFERROR(INDEX('AQS Data'!$P$2:$P$1072,MATCH(Summary!I$3&amp;MONTH(Summary!$F29)&amp;DAY(Summary!$F29)&amp;I$2,'AQS Data'!$N$2:$N$1072&amp;'AQS Data'!$M$2:$M$1072&amp;'AQS Data'!$L$2:$L$1072&amp;'AQS Data'!$E$2:$E$1072,0)),"")</f>
        <v/>
      </c>
      <c r="J29" s="12" t="str">
        <f t="array" ref="J29">IFERROR(INDEX('AQS Data'!$P$2:$P$1072,MATCH(Summary!J$3&amp;MONTH(Summary!$F29)&amp;DAY(Summary!$F29)&amp;J$2,'AQS Data'!$N$2:$N$1072&amp;'AQS Data'!$M$2:$M$1072&amp;'AQS Data'!$L$2:$L$1072&amp;'AQS Data'!$E$2:$E$1072,0)),"")</f>
        <v/>
      </c>
      <c r="K29" s="12">
        <f t="array" ref="K29">IFERROR(INDEX('AQS Data'!$P$2:$P$1072,MATCH(Summary!K$3&amp;MONTH(Summary!$F29)&amp;DAY(Summary!$F29)&amp;K$2,'AQS Data'!$N$2:$N$1072&amp;'AQS Data'!$M$2:$M$1072&amp;'AQS Data'!$L$2:$L$1072&amp;'AQS Data'!$E$2:$E$1072,0)),"")</f>
        <v>4.8</v>
      </c>
      <c r="L29" s="12">
        <f t="array" ref="L29">IFERROR(INDEX('AQS Data'!$P$2:$P$1072,MATCH(Summary!L$3&amp;MONTH(Summary!$F29)&amp;DAY(Summary!$F29)&amp;L$2,'AQS Data'!$N$2:$N$1072&amp;'AQS Data'!$M$2:$M$1072&amp;'AQS Data'!$L$2:$L$1072&amp;'AQS Data'!$E$2:$E$1072,0)),"")</f>
        <v>12.2</v>
      </c>
      <c r="M29" s="12" t="str">
        <f t="array" ref="M29">IFERROR(INDEX('AQS Data'!$P$2:$P$1072,MATCH(Summary!M$3&amp;MONTH(Summary!$F29)&amp;DAY(Summary!$F29)&amp;M$2,'AQS Data'!$N$2:$N$1072&amp;'AQS Data'!$M$2:$M$1072&amp;'AQS Data'!$L$2:$L$1072&amp;'AQS Data'!$E$2:$E$1072,0)),"")</f>
        <v/>
      </c>
      <c r="N29" s="12" t="str">
        <f t="array" ref="N29">IFERROR(INDEX('AQS Data'!$P$2:$P$1072,MATCH(Summary!N$3&amp;MONTH(Summary!$F29)&amp;DAY(Summary!$F29)&amp;N$2,'AQS Data'!$N$2:$N$1072&amp;'AQS Data'!$M$2:$M$1072&amp;'AQS Data'!$L$2:$L$1072&amp;'AQS Data'!$E$2:$E$1072,0)),"")</f>
        <v/>
      </c>
      <c r="O29" s="12">
        <f t="array" ref="O29">IFERROR(INDEX('AQS Data'!$P$2:$P$1072,MATCH(Summary!O$3&amp;MONTH(Summary!$F29)&amp;DAY(Summary!$F29)&amp;O$2,'AQS Data'!$N$2:$N$1072&amp;'AQS Data'!$M$2:$M$1072&amp;'AQS Data'!$L$2:$L$1072&amp;'AQS Data'!$E$2:$E$1072,0)),"")</f>
        <v>1.7</v>
      </c>
      <c r="P29" s="12">
        <f t="array" ref="P29">IFERROR(INDEX('AQS Data'!$P$2:$P$1072,MATCH(Summary!P$3&amp;MONTH(Summary!$F29)&amp;DAY(Summary!$F29)&amp;P$2,'AQS Data'!$N$2:$N$1072&amp;'AQS Data'!$M$2:$M$1072&amp;'AQS Data'!$L$2:$L$1072&amp;'AQS Data'!$E$2:$E$1072,0)),"")</f>
        <v>3.1</v>
      </c>
      <c r="Q29" s="12" t="str">
        <f t="array" ref="Q29">IFERROR(INDEX('AQS Data'!$P$2:$P$1072,MATCH(Summary!Q$3&amp;MONTH(Summary!$F29)&amp;DAY(Summary!$F29)&amp;Q$2,'AQS Data'!$N$2:$N$1072&amp;'AQS Data'!$M$2:$M$1072&amp;'AQS Data'!$L$2:$L$1072&amp;'AQS Data'!$E$2:$E$1072,0)),"")</f>
        <v/>
      </c>
      <c r="R29" s="12" t="str">
        <f t="array" ref="R29">IFERROR(INDEX('AQS Data'!$P$2:$P$1072,MATCH(Summary!R$3&amp;MONTH(Summary!$F29)&amp;DAY(Summary!$F29)&amp;R$2,'AQS Data'!$N$2:$N$1072&amp;'AQS Data'!$M$2:$M$1072&amp;'AQS Data'!$L$2:$L$1072&amp;'AQS Data'!$E$2:$E$1072,0)),"")</f>
        <v/>
      </c>
      <c r="S29" s="12">
        <f t="array" ref="S29">IFERROR(INDEX('AQS Data'!$P$2:$P$1072,MATCH(Summary!S$3&amp;MONTH(Summary!$F29)&amp;DAY(Summary!$F29)&amp;S$2,'AQS Data'!$N$2:$N$1072&amp;'AQS Data'!$M$2:$M$1072&amp;'AQS Data'!$L$2:$L$1072&amp;'AQS Data'!$E$2:$E$1072,0)),"")</f>
        <v>4.5</v>
      </c>
      <c r="T29" s="12">
        <f t="array" ref="T29">IFERROR(INDEX('AQS Data'!$P$2:$P$1072,MATCH(Summary!T$3&amp;MONTH(Summary!$F29)&amp;DAY(Summary!$F29)&amp;T$2,'AQS Data'!$N$2:$N$1072&amp;'AQS Data'!$M$2:$M$1072&amp;'AQS Data'!$L$2:$L$1072&amp;'AQS Data'!$E$2:$E$1072,0)),"")</f>
        <v>0</v>
      </c>
      <c r="U29" s="12" t="str">
        <f t="array" ref="U29">IFERROR(INDEX('AQS Data'!$P$2:$P$1072,MATCH(Summary!U$3&amp;MONTH(Summary!$F29)&amp;DAY(Summary!$F29)&amp;U$2,'AQS Data'!$N$2:$N$1072&amp;'AQS Data'!$M$2:$M$1072&amp;'AQS Data'!$L$2:$L$1072&amp;'AQS Data'!$E$2:$E$1072,0)),"")</f>
        <v/>
      </c>
      <c r="V29" s="12" t="str">
        <f t="array" ref="V29">IFERROR(INDEX('AQS Data'!$P$2:$P$1072,MATCH(Summary!V$3&amp;MONTH(Summary!$F29)&amp;DAY(Summary!$F29)&amp;V$2,'AQS Data'!$N$2:$N$1072&amp;'AQS Data'!$M$2:$M$1072&amp;'AQS Data'!$L$2:$L$1072&amp;'AQS Data'!$E$2:$E$1072,0)),"")</f>
        <v/>
      </c>
      <c r="W29" s="12">
        <f t="array" ref="W29">IFERROR(INDEX('AQS Data'!$P$2:$P$1072,MATCH(Summary!W$3&amp;MONTH(Summary!$F29)&amp;DAY(Summary!$F29)&amp;W$2,'AQS Data'!$N$2:$N$1072&amp;'AQS Data'!$M$2:$M$1072&amp;'AQS Data'!$L$2:$L$1072&amp;'AQS Data'!$E$2:$E$1072,0)),"")</f>
        <v>105</v>
      </c>
      <c r="X29" s="19">
        <f t="array" ref="X29">IFERROR(INDEX('AQS Data'!$P$2:$P$1072,MATCH(Summary!X$3&amp;MONTH(Summary!$F29)&amp;DAY(Summary!$F29)&amp;X$2,'AQS Data'!$N$2:$N$1072&amp;'AQS Data'!$M$2:$M$1072&amp;'AQS Data'!$L$2:$L$1072&amp;'AQS Data'!$E$2:$E$1072,0)),"")</f>
        <v>3.7</v>
      </c>
      <c r="Z29" s="25">
        <v>42912</v>
      </c>
      <c r="AA29" s="11" t="str">
        <f t="array" ref="AA29">IFERROR(INDEX('AQS Data'!$P$2:$P$1072,MATCH(Summary!AA$3&amp;MONTH(Summary!$F29)&amp;DAY(Summary!$F29)&amp;AA$2,'AQS Data'!$N$2:$N$1072&amp;'AQS Data'!$M$2:$M$1072&amp;'AQS Data'!$L$2:$L$1072&amp;'AQS Data'!$E$2:$E$1072,0)),"")</f>
        <v/>
      </c>
      <c r="AB29" s="12">
        <f t="array" ref="AB29">IFERROR(INDEX('AQS Data'!$P$2:$P$1072,MATCH(Summary!AB$3&amp;MONTH(Summary!$F29)&amp;DAY(Summary!$F29)&amp;AB$2,'AQS Data'!$N$2:$N$1072&amp;'AQS Data'!$M$2:$M$1072&amp;'AQS Data'!$L$2:$L$1072&amp;'AQS Data'!$E$2:$E$1072,0)),"")</f>
        <v>0</v>
      </c>
      <c r="AC29" s="12">
        <f t="array" ref="AC29">IFERROR(INDEX('AQS Data'!$P$2:$P$1072,MATCH(Summary!AC$3&amp;MONTH(Summary!$F29)&amp;DAY(Summary!$F29)&amp;AC$2,'AQS Data'!$N$2:$N$1072&amp;'AQS Data'!$M$2:$M$1072&amp;'AQS Data'!$L$2:$L$1072&amp;'AQS Data'!$E$2:$E$1072,0)),"")</f>
        <v>2.5</v>
      </c>
      <c r="AD29" s="12" t="str">
        <f t="array" ref="AD29">IFERROR(INDEX('AQS Data'!$P$2:$P$1072,MATCH(Summary!AD$3&amp;MONTH(Summary!$F29)&amp;DAY(Summary!$F29)&amp;AD$2,'AQS Data'!$N$2:$N$1072&amp;'AQS Data'!$M$2:$M$1072&amp;'AQS Data'!$L$2:$L$1072&amp;'AQS Data'!$E$2:$E$1072,0)),"")</f>
        <v/>
      </c>
      <c r="AE29" s="12" t="str">
        <f t="array" ref="AE29">IFERROR(INDEX('AQS Data'!$P$2:$P$1072,MATCH(Summary!AE$3&amp;MONTH(Summary!$F29)&amp;DAY(Summary!$F29)&amp;AE$2,'AQS Data'!$N$2:$N$1072&amp;'AQS Data'!$M$2:$M$1072&amp;'AQS Data'!$L$2:$L$1072&amp;'AQS Data'!$E$2:$E$1072,0)),"")</f>
        <v/>
      </c>
      <c r="AF29" s="12">
        <f t="array" ref="AF29">IFERROR(INDEX('AQS Data'!$P$2:$P$1072,MATCH(Summary!AF$3&amp;MONTH(Summary!$F29)&amp;DAY(Summary!$F29)&amp;AF$2,'AQS Data'!$N$2:$N$1072&amp;'AQS Data'!$M$2:$M$1072&amp;'AQS Data'!$L$2:$L$1072&amp;'AQS Data'!$E$2:$E$1072,0)),"")</f>
        <v>102.4</v>
      </c>
      <c r="AG29" s="19">
        <f t="array" ref="AG29">IFERROR(INDEX('AQS Data'!$P$2:$P$1072,MATCH(Summary!AG$3&amp;MONTH(Summary!$F29)&amp;DAY(Summary!$F29)&amp;AG$2,'AQS Data'!$N$2:$N$1072&amp;'AQS Data'!$M$2:$M$1072&amp;'AQS Data'!$L$2:$L$1072&amp;'AQS Data'!$E$2:$E$1072,0)),"")</f>
        <v>4.2</v>
      </c>
      <c r="AI29" s="25">
        <v>42912</v>
      </c>
      <c r="AJ29" s="11">
        <f t="array" ref="AJ29">IFERROR(INDEX('AQS Data'!$P$2:$P$1072,MATCH(Summary!AJ$3&amp;MONTH(Summary!$F29)&amp;DAY(Summary!$F29)&amp;AJ$2,'AQS Data'!$N$2:$N$1072&amp;'AQS Data'!$M$2:$M$1072&amp;'AQS Data'!$L$2:$L$1072&amp;'AQS Data'!$E$2:$E$1072,0)),"")</f>
        <v>2.2000000000000002</v>
      </c>
      <c r="AK29" s="106"/>
      <c r="AL29" s="106"/>
      <c r="AM29" s="12">
        <f t="array" ref="AM29">IFERROR(INDEX('AQS Data'!$P$2:$P$1072,MATCH(Summary!AM$3&amp;MONTH(Summary!$F29)&amp;DAY(Summary!$F29)&amp;AM$2,'AQS Data'!$N$2:$N$1072&amp;'AQS Data'!$M$2:$M$1072&amp;'AQS Data'!$L$2:$L$1072&amp;'AQS Data'!$E$2:$E$1072,0)),"")</f>
        <v>95</v>
      </c>
      <c r="AN29" s="19">
        <f t="array" ref="AN29">IFERROR(INDEX('AQS Data'!$P$2:$P$1072,MATCH(Summary!AN$3&amp;MONTH(Summary!$F29)&amp;DAY(Summary!$F29)&amp;AN$2,'AQS Data'!$N$2:$N$1072&amp;'AQS Data'!$M$2:$M$1072&amp;'AQS Data'!$L$2:$L$1072&amp;'AQS Data'!$E$2:$E$1072,0)),"")</f>
        <v>5.4</v>
      </c>
    </row>
    <row r="30" spans="6:40" x14ac:dyDescent="0.25">
      <c r="F30" s="25">
        <v>42913</v>
      </c>
      <c r="G30" s="11" t="str">
        <f t="array" ref="G30">IFERROR(INDEX('AQS Data'!$P$2:$P$1072,MATCH(Summary!G$3&amp;MONTH(Summary!$F30)&amp;DAY(Summary!$F30)&amp;G$2,'AQS Data'!$N$2:$N$1072&amp;'AQS Data'!$M$2:$M$1072&amp;'AQS Data'!$L$2:$L$1072&amp;'AQS Data'!$E$2:$E$1072,0)),"")</f>
        <v/>
      </c>
      <c r="H30" s="12" t="str">
        <f t="array" ref="H30">IFERROR(INDEX('AQS Data'!$P$2:$P$1072,MATCH(Summary!H$3&amp;MONTH(Summary!$F30)&amp;DAY(Summary!$F30)&amp;H$2,'AQS Data'!$N$2:$N$1072&amp;'AQS Data'!$M$2:$M$1072&amp;'AQS Data'!$L$2:$L$1072&amp;'AQS Data'!$E$2:$E$1072,0)),"")</f>
        <v/>
      </c>
      <c r="I30" s="12">
        <f t="array" ref="I30">IFERROR(INDEX('AQS Data'!$P$2:$P$1072,MATCH(Summary!I$3&amp;MONTH(Summary!$F30)&amp;DAY(Summary!$F30)&amp;I$2,'AQS Data'!$N$2:$N$1072&amp;'AQS Data'!$M$2:$M$1072&amp;'AQS Data'!$L$2:$L$1072&amp;'AQS Data'!$E$2:$E$1072,0)),"")</f>
        <v>7.5</v>
      </c>
      <c r="J30" s="12" t="str">
        <f t="array" ref="J30">IFERROR(INDEX('AQS Data'!$P$2:$P$1072,MATCH(Summary!J$3&amp;MONTH(Summary!$F30)&amp;DAY(Summary!$F30)&amp;J$2,'AQS Data'!$N$2:$N$1072&amp;'AQS Data'!$M$2:$M$1072&amp;'AQS Data'!$L$2:$L$1072&amp;'AQS Data'!$E$2:$E$1072,0)),"")</f>
        <v/>
      </c>
      <c r="K30" s="12" t="str">
        <f t="array" ref="K30">IFERROR(INDEX('AQS Data'!$P$2:$P$1072,MATCH(Summary!K$3&amp;MONTH(Summary!$F30)&amp;DAY(Summary!$F30)&amp;K$2,'AQS Data'!$N$2:$N$1072&amp;'AQS Data'!$M$2:$M$1072&amp;'AQS Data'!$L$2:$L$1072&amp;'AQS Data'!$E$2:$E$1072,0)),"")</f>
        <v/>
      </c>
      <c r="L30" s="12" t="str">
        <f t="array" ref="L30">IFERROR(INDEX('AQS Data'!$P$2:$P$1072,MATCH(Summary!L$3&amp;MONTH(Summary!$F30)&amp;DAY(Summary!$F30)&amp;L$2,'AQS Data'!$N$2:$N$1072&amp;'AQS Data'!$M$2:$M$1072&amp;'AQS Data'!$L$2:$L$1072&amp;'AQS Data'!$E$2:$E$1072,0)),"")</f>
        <v/>
      </c>
      <c r="M30" s="12">
        <f t="array" ref="M30">IFERROR(INDEX('AQS Data'!$P$2:$P$1072,MATCH(Summary!M$3&amp;MONTH(Summary!$F30)&amp;DAY(Summary!$F30)&amp;M$2,'AQS Data'!$N$2:$N$1072&amp;'AQS Data'!$M$2:$M$1072&amp;'AQS Data'!$L$2:$L$1072&amp;'AQS Data'!$E$2:$E$1072,0)),"")</f>
        <v>28.9</v>
      </c>
      <c r="N30" s="12" t="str">
        <f t="array" ref="N30">IFERROR(INDEX('AQS Data'!$P$2:$P$1072,MATCH(Summary!N$3&amp;MONTH(Summary!$F30)&amp;DAY(Summary!$F30)&amp;N$2,'AQS Data'!$N$2:$N$1072&amp;'AQS Data'!$M$2:$M$1072&amp;'AQS Data'!$L$2:$L$1072&amp;'AQS Data'!$E$2:$E$1072,0)),"")</f>
        <v/>
      </c>
      <c r="O30" s="12" t="str">
        <f t="array" ref="O30">IFERROR(INDEX('AQS Data'!$P$2:$P$1072,MATCH(Summary!O$3&amp;MONTH(Summary!$F30)&amp;DAY(Summary!$F30)&amp;O$2,'AQS Data'!$N$2:$N$1072&amp;'AQS Data'!$M$2:$M$1072&amp;'AQS Data'!$L$2:$L$1072&amp;'AQS Data'!$E$2:$E$1072,0)),"")</f>
        <v/>
      </c>
      <c r="P30" s="12" t="str">
        <f t="array" ref="P30">IFERROR(INDEX('AQS Data'!$P$2:$P$1072,MATCH(Summary!P$3&amp;MONTH(Summary!$F30)&amp;DAY(Summary!$F30)&amp;P$2,'AQS Data'!$N$2:$N$1072&amp;'AQS Data'!$M$2:$M$1072&amp;'AQS Data'!$L$2:$L$1072&amp;'AQS Data'!$E$2:$E$1072,0)),"")</f>
        <v/>
      </c>
      <c r="Q30" s="12">
        <f t="array" ref="Q30">IFERROR(INDEX('AQS Data'!$P$2:$P$1072,MATCH(Summary!Q$3&amp;MONTH(Summary!$F30)&amp;DAY(Summary!$F30)&amp;Q$2,'AQS Data'!$N$2:$N$1072&amp;'AQS Data'!$M$2:$M$1072&amp;'AQS Data'!$L$2:$L$1072&amp;'AQS Data'!$E$2:$E$1072,0)),"")</f>
        <v>3.1</v>
      </c>
      <c r="R30" s="12" t="str">
        <f t="array" ref="R30">IFERROR(INDEX('AQS Data'!$P$2:$P$1072,MATCH(Summary!R$3&amp;MONTH(Summary!$F30)&amp;DAY(Summary!$F30)&amp;R$2,'AQS Data'!$N$2:$N$1072&amp;'AQS Data'!$M$2:$M$1072&amp;'AQS Data'!$L$2:$L$1072&amp;'AQS Data'!$E$2:$E$1072,0)),"")</f>
        <v/>
      </c>
      <c r="S30" s="12" t="str">
        <f t="array" ref="S30">IFERROR(INDEX('AQS Data'!$P$2:$P$1072,MATCH(Summary!S$3&amp;MONTH(Summary!$F30)&amp;DAY(Summary!$F30)&amp;S$2,'AQS Data'!$N$2:$N$1072&amp;'AQS Data'!$M$2:$M$1072&amp;'AQS Data'!$L$2:$L$1072&amp;'AQS Data'!$E$2:$E$1072,0)),"")</f>
        <v/>
      </c>
      <c r="T30" s="12" t="str">
        <f t="array" ref="T30">IFERROR(INDEX('AQS Data'!$P$2:$P$1072,MATCH(Summary!T$3&amp;MONTH(Summary!$F30)&amp;DAY(Summary!$F30)&amp;T$2,'AQS Data'!$N$2:$N$1072&amp;'AQS Data'!$M$2:$M$1072&amp;'AQS Data'!$L$2:$L$1072&amp;'AQS Data'!$E$2:$E$1072,0)),"")</f>
        <v/>
      </c>
      <c r="U30" s="12">
        <f t="array" ref="U30">IFERROR(INDEX('AQS Data'!$P$2:$P$1072,MATCH(Summary!U$3&amp;MONTH(Summary!$F30)&amp;DAY(Summary!$F30)&amp;U$2,'AQS Data'!$N$2:$N$1072&amp;'AQS Data'!$M$2:$M$1072&amp;'AQS Data'!$L$2:$L$1072&amp;'AQS Data'!$E$2:$E$1072,0)),"")</f>
        <v>58.7</v>
      </c>
      <c r="V30" s="12" t="str">
        <f t="array" ref="V30">IFERROR(INDEX('AQS Data'!$P$2:$P$1072,MATCH(Summary!V$3&amp;MONTH(Summary!$F30)&amp;DAY(Summary!$F30)&amp;V$2,'AQS Data'!$N$2:$N$1072&amp;'AQS Data'!$M$2:$M$1072&amp;'AQS Data'!$L$2:$L$1072&amp;'AQS Data'!$E$2:$E$1072,0)),"")</f>
        <v/>
      </c>
      <c r="W30" s="12" t="str">
        <f t="array" ref="W30">IFERROR(INDEX('AQS Data'!$P$2:$P$1072,MATCH(Summary!W$3&amp;MONTH(Summary!$F30)&amp;DAY(Summary!$F30)&amp;W$2,'AQS Data'!$N$2:$N$1072&amp;'AQS Data'!$M$2:$M$1072&amp;'AQS Data'!$L$2:$L$1072&amp;'AQS Data'!$E$2:$E$1072,0)),"")</f>
        <v/>
      </c>
      <c r="X30" s="19" t="str">
        <f t="array" ref="X30">IFERROR(INDEX('AQS Data'!$P$2:$P$1072,MATCH(Summary!X$3&amp;MONTH(Summary!$F30)&amp;DAY(Summary!$F30)&amp;X$2,'AQS Data'!$N$2:$N$1072&amp;'AQS Data'!$M$2:$M$1072&amp;'AQS Data'!$L$2:$L$1072&amp;'AQS Data'!$E$2:$E$1072,0)),"")</f>
        <v/>
      </c>
      <c r="Z30" s="25">
        <v>42913</v>
      </c>
      <c r="AA30" s="11" t="str">
        <f t="array" ref="AA30">IFERROR(INDEX('AQS Data'!$P$2:$P$1072,MATCH(Summary!AA$3&amp;MONTH(Summary!$F30)&amp;DAY(Summary!$F30)&amp;AA$2,'AQS Data'!$N$2:$N$1072&amp;'AQS Data'!$M$2:$M$1072&amp;'AQS Data'!$L$2:$L$1072&amp;'AQS Data'!$E$2:$E$1072,0)),"")</f>
        <v/>
      </c>
      <c r="AB30" s="12" t="str">
        <f t="array" ref="AB30">IFERROR(INDEX('AQS Data'!$P$2:$P$1072,MATCH(Summary!AB$3&amp;MONTH(Summary!$F30)&amp;DAY(Summary!$F30)&amp;AB$2,'AQS Data'!$N$2:$N$1072&amp;'AQS Data'!$M$2:$M$1072&amp;'AQS Data'!$L$2:$L$1072&amp;'AQS Data'!$E$2:$E$1072,0)),"")</f>
        <v/>
      </c>
      <c r="AC30" s="12" t="str">
        <f t="array" ref="AC30">IFERROR(INDEX('AQS Data'!$P$2:$P$1072,MATCH(Summary!AC$3&amp;MONTH(Summary!$F30)&amp;DAY(Summary!$F30)&amp;AC$2,'AQS Data'!$N$2:$N$1072&amp;'AQS Data'!$M$2:$M$1072&amp;'AQS Data'!$L$2:$L$1072&amp;'AQS Data'!$E$2:$E$1072,0)),"")</f>
        <v/>
      </c>
      <c r="AD30" s="12">
        <f t="array" ref="AD30">IFERROR(INDEX('AQS Data'!$P$2:$P$1072,MATCH(Summary!AD$3&amp;MONTH(Summary!$F30)&amp;DAY(Summary!$F30)&amp;AD$2,'AQS Data'!$N$2:$N$1072&amp;'AQS Data'!$M$2:$M$1072&amp;'AQS Data'!$L$2:$L$1072&amp;'AQS Data'!$E$2:$E$1072,0)),"")</f>
        <v>58</v>
      </c>
      <c r="AE30" s="12" t="str">
        <f t="array" ref="AE30">IFERROR(INDEX('AQS Data'!$P$2:$P$1072,MATCH(Summary!AE$3&amp;MONTH(Summary!$F30)&amp;DAY(Summary!$F30)&amp;AE$2,'AQS Data'!$N$2:$N$1072&amp;'AQS Data'!$M$2:$M$1072&amp;'AQS Data'!$L$2:$L$1072&amp;'AQS Data'!$E$2:$E$1072,0)),"")</f>
        <v/>
      </c>
      <c r="AF30" s="12" t="str">
        <f t="array" ref="AF30">IFERROR(INDEX('AQS Data'!$P$2:$P$1072,MATCH(Summary!AF$3&amp;MONTH(Summary!$F30)&amp;DAY(Summary!$F30)&amp;AF$2,'AQS Data'!$N$2:$N$1072&amp;'AQS Data'!$M$2:$M$1072&amp;'AQS Data'!$L$2:$L$1072&amp;'AQS Data'!$E$2:$E$1072,0)),"")</f>
        <v/>
      </c>
      <c r="AG30" s="19" t="str">
        <f t="array" ref="AG30">IFERROR(INDEX('AQS Data'!$P$2:$P$1072,MATCH(Summary!AG$3&amp;MONTH(Summary!$F30)&amp;DAY(Summary!$F30)&amp;AG$2,'AQS Data'!$N$2:$N$1072&amp;'AQS Data'!$M$2:$M$1072&amp;'AQS Data'!$L$2:$L$1072&amp;'AQS Data'!$E$2:$E$1072,0)),"")</f>
        <v/>
      </c>
      <c r="AI30" s="25">
        <v>42913</v>
      </c>
      <c r="AJ30" s="11" t="str">
        <f t="array" ref="AJ30">IFERROR(INDEX('AQS Data'!$P$2:$P$1072,MATCH(Summary!AJ$3&amp;MONTH(Summary!$F30)&amp;DAY(Summary!$F30)&amp;AJ$2,'AQS Data'!$N$2:$N$1072&amp;'AQS Data'!$M$2:$M$1072&amp;'AQS Data'!$L$2:$L$1072&amp;'AQS Data'!$E$2:$E$1072,0)),"")</f>
        <v/>
      </c>
      <c r="AK30" s="106"/>
      <c r="AL30" s="106"/>
      <c r="AM30" s="12" t="str">
        <f t="array" ref="AM30">IFERROR(INDEX('AQS Data'!$P$2:$P$1072,MATCH(Summary!AM$3&amp;MONTH(Summary!$F30)&amp;DAY(Summary!$F30)&amp;AM$2,'AQS Data'!$N$2:$N$1072&amp;'AQS Data'!$M$2:$M$1072&amp;'AQS Data'!$L$2:$L$1072&amp;'AQS Data'!$E$2:$E$1072,0)),"")</f>
        <v/>
      </c>
      <c r="AN30" s="19" t="str">
        <f t="array" ref="AN30">IFERROR(INDEX('AQS Data'!$P$2:$P$1072,MATCH(Summary!AN$3&amp;MONTH(Summary!$F30)&amp;DAY(Summary!$F30)&amp;AN$2,'AQS Data'!$N$2:$N$1072&amp;'AQS Data'!$M$2:$M$1072&amp;'AQS Data'!$L$2:$L$1072&amp;'AQS Data'!$E$2:$E$1072,0)),"")</f>
        <v/>
      </c>
    </row>
    <row r="31" spans="6:40" x14ac:dyDescent="0.25">
      <c r="F31" s="25">
        <v>42914</v>
      </c>
      <c r="G31" s="11" t="str">
        <f t="array" ref="G31">IFERROR(INDEX('AQS Data'!$P$2:$P$1072,MATCH(Summary!G$3&amp;MONTH(Summary!$F31)&amp;DAY(Summary!$F31)&amp;G$2,'AQS Data'!$N$2:$N$1072&amp;'AQS Data'!$M$2:$M$1072&amp;'AQS Data'!$L$2:$L$1072&amp;'AQS Data'!$E$2:$E$1072,0)),"")</f>
        <v/>
      </c>
      <c r="H31" s="12" t="str">
        <f t="array" ref="H31">IFERROR(INDEX('AQS Data'!$P$2:$P$1072,MATCH(Summary!H$3&amp;MONTH(Summary!$F31)&amp;DAY(Summary!$F31)&amp;H$2,'AQS Data'!$N$2:$N$1072&amp;'AQS Data'!$M$2:$M$1072&amp;'AQS Data'!$L$2:$L$1072&amp;'AQS Data'!$E$2:$E$1072,0)),"")</f>
        <v/>
      </c>
      <c r="I31" s="12" t="str">
        <f t="array" ref="I31">IFERROR(INDEX('AQS Data'!$P$2:$P$1072,MATCH(Summary!I$3&amp;MONTH(Summary!$F31)&amp;DAY(Summary!$F31)&amp;I$2,'AQS Data'!$N$2:$N$1072&amp;'AQS Data'!$M$2:$M$1072&amp;'AQS Data'!$L$2:$L$1072&amp;'AQS Data'!$E$2:$E$1072,0)),"")</f>
        <v/>
      </c>
      <c r="J31" s="12" t="str">
        <f t="array" ref="J31">IFERROR(INDEX('AQS Data'!$P$2:$P$1072,MATCH(Summary!J$3&amp;MONTH(Summary!$F31)&amp;DAY(Summary!$F31)&amp;J$2,'AQS Data'!$N$2:$N$1072&amp;'AQS Data'!$M$2:$M$1072&amp;'AQS Data'!$L$2:$L$1072&amp;'AQS Data'!$E$2:$E$1072,0)),"")</f>
        <v/>
      </c>
      <c r="K31" s="12" t="str">
        <f t="array" ref="K31">IFERROR(INDEX('AQS Data'!$P$2:$P$1072,MATCH(Summary!K$3&amp;MONTH(Summary!$F31)&amp;DAY(Summary!$F31)&amp;K$2,'AQS Data'!$N$2:$N$1072&amp;'AQS Data'!$M$2:$M$1072&amp;'AQS Data'!$L$2:$L$1072&amp;'AQS Data'!$E$2:$E$1072,0)),"")</f>
        <v/>
      </c>
      <c r="L31" s="12" t="str">
        <f t="array" ref="L31">IFERROR(INDEX('AQS Data'!$P$2:$P$1072,MATCH(Summary!L$3&amp;MONTH(Summary!$F31)&amp;DAY(Summary!$F31)&amp;L$2,'AQS Data'!$N$2:$N$1072&amp;'AQS Data'!$M$2:$M$1072&amp;'AQS Data'!$L$2:$L$1072&amp;'AQS Data'!$E$2:$E$1072,0)),"")</f>
        <v/>
      </c>
      <c r="M31" s="12" t="str">
        <f t="array" ref="M31">IFERROR(INDEX('AQS Data'!$P$2:$P$1072,MATCH(Summary!M$3&amp;MONTH(Summary!$F31)&amp;DAY(Summary!$F31)&amp;M$2,'AQS Data'!$N$2:$N$1072&amp;'AQS Data'!$M$2:$M$1072&amp;'AQS Data'!$L$2:$L$1072&amp;'AQS Data'!$E$2:$E$1072,0)),"")</f>
        <v/>
      </c>
      <c r="N31" s="12">
        <f t="array" ref="N31">IFERROR(INDEX('AQS Data'!$P$2:$P$1072,MATCH(Summary!N$3&amp;MONTH(Summary!$F31)&amp;DAY(Summary!$F31)&amp;N$2,'AQS Data'!$N$2:$N$1072&amp;'AQS Data'!$M$2:$M$1072&amp;'AQS Data'!$L$2:$L$1072&amp;'AQS Data'!$E$2:$E$1072,0)),"")</f>
        <v>4.0999999999999996</v>
      </c>
      <c r="O31" s="12" t="str">
        <f t="array" ref="O31">IFERROR(INDEX('AQS Data'!$P$2:$P$1072,MATCH(Summary!O$3&amp;MONTH(Summary!$F31)&amp;DAY(Summary!$F31)&amp;O$2,'AQS Data'!$N$2:$N$1072&amp;'AQS Data'!$M$2:$M$1072&amp;'AQS Data'!$L$2:$L$1072&amp;'AQS Data'!$E$2:$E$1072,0)),"")</f>
        <v/>
      </c>
      <c r="P31" s="12" t="str">
        <f t="array" ref="P31">IFERROR(INDEX('AQS Data'!$P$2:$P$1072,MATCH(Summary!P$3&amp;MONTH(Summary!$F31)&amp;DAY(Summary!$F31)&amp;P$2,'AQS Data'!$N$2:$N$1072&amp;'AQS Data'!$M$2:$M$1072&amp;'AQS Data'!$L$2:$L$1072&amp;'AQS Data'!$E$2:$E$1072,0)),"")</f>
        <v/>
      </c>
      <c r="Q31" s="12" t="str">
        <f t="array" ref="Q31">IFERROR(INDEX('AQS Data'!$P$2:$P$1072,MATCH(Summary!Q$3&amp;MONTH(Summary!$F31)&amp;DAY(Summary!$F31)&amp;Q$2,'AQS Data'!$N$2:$N$1072&amp;'AQS Data'!$M$2:$M$1072&amp;'AQS Data'!$L$2:$L$1072&amp;'AQS Data'!$E$2:$E$1072,0)),"")</f>
        <v/>
      </c>
      <c r="R31" s="12" t="str">
        <f t="array" ref="R31">IFERROR(INDEX('AQS Data'!$P$2:$P$1072,MATCH(Summary!R$3&amp;MONTH(Summary!$F31)&amp;DAY(Summary!$F31)&amp;R$2,'AQS Data'!$N$2:$N$1072&amp;'AQS Data'!$M$2:$M$1072&amp;'AQS Data'!$L$2:$L$1072&amp;'AQS Data'!$E$2:$E$1072,0)),"")</f>
        <v/>
      </c>
      <c r="S31" s="12" t="str">
        <f t="array" ref="S31">IFERROR(INDEX('AQS Data'!$P$2:$P$1072,MATCH(Summary!S$3&amp;MONTH(Summary!$F31)&amp;DAY(Summary!$F31)&amp;S$2,'AQS Data'!$N$2:$N$1072&amp;'AQS Data'!$M$2:$M$1072&amp;'AQS Data'!$L$2:$L$1072&amp;'AQS Data'!$E$2:$E$1072,0)),"")</f>
        <v/>
      </c>
      <c r="T31" s="12" t="str">
        <f t="array" ref="T31">IFERROR(INDEX('AQS Data'!$P$2:$P$1072,MATCH(Summary!T$3&amp;MONTH(Summary!$F31)&amp;DAY(Summary!$F31)&amp;T$2,'AQS Data'!$N$2:$N$1072&amp;'AQS Data'!$M$2:$M$1072&amp;'AQS Data'!$L$2:$L$1072&amp;'AQS Data'!$E$2:$E$1072,0)),"")</f>
        <v/>
      </c>
      <c r="U31" s="12" t="str">
        <f t="array" ref="U31">IFERROR(INDEX('AQS Data'!$P$2:$P$1072,MATCH(Summary!U$3&amp;MONTH(Summary!$F31)&amp;DAY(Summary!$F31)&amp;U$2,'AQS Data'!$N$2:$N$1072&amp;'AQS Data'!$M$2:$M$1072&amp;'AQS Data'!$L$2:$L$1072&amp;'AQS Data'!$E$2:$E$1072,0)),"")</f>
        <v/>
      </c>
      <c r="V31" s="12">
        <f t="array" ref="V31">IFERROR(INDEX('AQS Data'!$P$2:$P$1072,MATCH(Summary!V$3&amp;MONTH(Summary!$F31)&amp;DAY(Summary!$F31)&amp;V$2,'AQS Data'!$N$2:$N$1072&amp;'AQS Data'!$M$2:$M$1072&amp;'AQS Data'!$L$2:$L$1072&amp;'AQS Data'!$E$2:$E$1072,0)),"")</f>
        <v>2.4</v>
      </c>
      <c r="W31" s="12" t="str">
        <f t="array" ref="W31">IFERROR(INDEX('AQS Data'!$P$2:$P$1072,MATCH(Summary!W$3&amp;MONTH(Summary!$F31)&amp;DAY(Summary!$F31)&amp;W$2,'AQS Data'!$N$2:$N$1072&amp;'AQS Data'!$M$2:$M$1072&amp;'AQS Data'!$L$2:$L$1072&amp;'AQS Data'!$E$2:$E$1072,0)),"")</f>
        <v/>
      </c>
      <c r="X31" s="19" t="str">
        <f t="array" ref="X31">IFERROR(INDEX('AQS Data'!$P$2:$P$1072,MATCH(Summary!X$3&amp;MONTH(Summary!$F31)&amp;DAY(Summary!$F31)&amp;X$2,'AQS Data'!$N$2:$N$1072&amp;'AQS Data'!$M$2:$M$1072&amp;'AQS Data'!$L$2:$L$1072&amp;'AQS Data'!$E$2:$E$1072,0)),"")</f>
        <v/>
      </c>
      <c r="Z31" s="25">
        <v>42914</v>
      </c>
      <c r="AA31" s="11">
        <f t="array" ref="AA31">IFERROR(INDEX('AQS Data'!$P$2:$P$1072,MATCH(Summary!AA$3&amp;MONTH(Summary!$F31)&amp;DAY(Summary!$F31)&amp;AA$2,'AQS Data'!$N$2:$N$1072&amp;'AQS Data'!$M$2:$M$1072&amp;'AQS Data'!$L$2:$L$1072&amp;'AQS Data'!$E$2:$E$1072,0)),"")</f>
        <v>0</v>
      </c>
      <c r="AB31" s="12" t="str">
        <f t="array" ref="AB31">IFERROR(INDEX('AQS Data'!$P$2:$P$1072,MATCH(Summary!AB$3&amp;MONTH(Summary!$F31)&amp;DAY(Summary!$F31)&amp;AB$2,'AQS Data'!$N$2:$N$1072&amp;'AQS Data'!$M$2:$M$1072&amp;'AQS Data'!$L$2:$L$1072&amp;'AQS Data'!$E$2:$E$1072,0)),"")</f>
        <v/>
      </c>
      <c r="AC31" s="12" t="str">
        <f t="array" ref="AC31">IFERROR(INDEX('AQS Data'!$P$2:$P$1072,MATCH(Summary!AC$3&amp;MONTH(Summary!$F31)&amp;DAY(Summary!$F31)&amp;AC$2,'AQS Data'!$N$2:$N$1072&amp;'AQS Data'!$M$2:$M$1072&amp;'AQS Data'!$L$2:$L$1072&amp;'AQS Data'!$E$2:$E$1072,0)),"")</f>
        <v/>
      </c>
      <c r="AD31" s="12" t="str">
        <f t="array" ref="AD31">IFERROR(INDEX('AQS Data'!$P$2:$P$1072,MATCH(Summary!AD$3&amp;MONTH(Summary!$F31)&amp;DAY(Summary!$F31)&amp;AD$2,'AQS Data'!$N$2:$N$1072&amp;'AQS Data'!$M$2:$M$1072&amp;'AQS Data'!$L$2:$L$1072&amp;'AQS Data'!$E$2:$E$1072,0)),"")</f>
        <v/>
      </c>
      <c r="AE31" s="12">
        <f t="array" ref="AE31">IFERROR(INDEX('AQS Data'!$P$2:$P$1072,MATCH(Summary!AE$3&amp;MONTH(Summary!$F31)&amp;DAY(Summary!$F31)&amp;AE$2,'AQS Data'!$N$2:$N$1072&amp;'AQS Data'!$M$2:$M$1072&amp;'AQS Data'!$L$2:$L$1072&amp;'AQS Data'!$E$2:$E$1072,0)),"")</f>
        <v>2.5</v>
      </c>
      <c r="AF31" s="12" t="str">
        <f t="array" ref="AF31">IFERROR(INDEX('AQS Data'!$P$2:$P$1072,MATCH(Summary!AF$3&amp;MONTH(Summary!$F31)&amp;DAY(Summary!$F31)&amp;AF$2,'AQS Data'!$N$2:$N$1072&amp;'AQS Data'!$M$2:$M$1072&amp;'AQS Data'!$L$2:$L$1072&amp;'AQS Data'!$E$2:$E$1072,0)),"")</f>
        <v/>
      </c>
      <c r="AG31" s="19" t="str">
        <f t="array" ref="AG31">IFERROR(INDEX('AQS Data'!$P$2:$P$1072,MATCH(Summary!AG$3&amp;MONTH(Summary!$F31)&amp;DAY(Summary!$F31)&amp;AG$2,'AQS Data'!$N$2:$N$1072&amp;'AQS Data'!$M$2:$M$1072&amp;'AQS Data'!$L$2:$L$1072&amp;'AQS Data'!$E$2:$E$1072,0)),"")</f>
        <v/>
      </c>
      <c r="AI31" s="25">
        <v>42914</v>
      </c>
      <c r="AJ31" s="11" t="str">
        <f t="array" ref="AJ31">IFERROR(INDEX('AQS Data'!$P$2:$P$1072,MATCH(Summary!AJ$3&amp;MONTH(Summary!$F31)&amp;DAY(Summary!$F31)&amp;AJ$2,'AQS Data'!$N$2:$N$1072&amp;'AQS Data'!$M$2:$M$1072&amp;'AQS Data'!$L$2:$L$1072&amp;'AQS Data'!$E$2:$E$1072,0)),"")</f>
        <v/>
      </c>
      <c r="AK31" s="106"/>
      <c r="AL31" s="106"/>
      <c r="AM31" s="12" t="str">
        <f t="array" ref="AM31">IFERROR(INDEX('AQS Data'!$P$2:$P$1072,MATCH(Summary!AM$3&amp;MONTH(Summary!$F31)&amp;DAY(Summary!$F31)&amp;AM$2,'AQS Data'!$N$2:$N$1072&amp;'AQS Data'!$M$2:$M$1072&amp;'AQS Data'!$L$2:$L$1072&amp;'AQS Data'!$E$2:$E$1072,0)),"")</f>
        <v/>
      </c>
      <c r="AN31" s="19" t="str">
        <f t="array" ref="AN31">IFERROR(INDEX('AQS Data'!$P$2:$P$1072,MATCH(Summary!AN$3&amp;MONTH(Summary!$F31)&amp;DAY(Summary!$F31)&amp;AN$2,'AQS Data'!$N$2:$N$1072&amp;'AQS Data'!$M$2:$M$1072&amp;'AQS Data'!$L$2:$L$1072&amp;'AQS Data'!$E$2:$E$1072,0)),"")</f>
        <v/>
      </c>
    </row>
    <row r="32" spans="6:40" x14ac:dyDescent="0.25">
      <c r="F32" s="25">
        <v>42915</v>
      </c>
      <c r="G32" s="11">
        <f t="array" ref="G32">IFERROR(INDEX('AQS Data'!$P$2:$P$1072,MATCH(Summary!G$3&amp;MONTH(Summary!$F32)&amp;DAY(Summary!$F32)&amp;G$2,'AQS Data'!$N$2:$N$1072&amp;'AQS Data'!$M$2:$M$1072&amp;'AQS Data'!$L$2:$L$1072&amp;'AQS Data'!$E$2:$E$1072,0)),"")</f>
        <v>2</v>
      </c>
      <c r="H32" s="12">
        <f t="array" ref="H32">IFERROR(INDEX('AQS Data'!$P$2:$P$1072,MATCH(Summary!H$3&amp;MONTH(Summary!$F32)&amp;DAY(Summary!$F32)&amp;H$2,'AQS Data'!$N$2:$N$1072&amp;'AQS Data'!$M$2:$M$1072&amp;'AQS Data'!$L$2:$L$1072&amp;'AQS Data'!$E$2:$E$1072,0)),"")</f>
        <v>17</v>
      </c>
      <c r="I32" s="12" t="str">
        <f t="array" ref="I32">IFERROR(INDEX('AQS Data'!$P$2:$P$1072,MATCH(Summary!I$3&amp;MONTH(Summary!$F32)&amp;DAY(Summary!$F32)&amp;I$2,'AQS Data'!$N$2:$N$1072&amp;'AQS Data'!$M$2:$M$1072&amp;'AQS Data'!$L$2:$L$1072&amp;'AQS Data'!$E$2:$E$1072,0)),"")</f>
        <v/>
      </c>
      <c r="J32" s="12" t="str">
        <f t="array" ref="J32">IFERROR(INDEX('AQS Data'!$P$2:$P$1072,MATCH(Summary!J$3&amp;MONTH(Summary!$F32)&amp;DAY(Summary!$F32)&amp;J$2,'AQS Data'!$N$2:$N$1072&amp;'AQS Data'!$M$2:$M$1072&amp;'AQS Data'!$L$2:$L$1072&amp;'AQS Data'!$E$2:$E$1072,0)),"")</f>
        <v/>
      </c>
      <c r="K32" s="12">
        <f t="array" ref="K32">IFERROR(INDEX('AQS Data'!$P$2:$P$1072,MATCH(Summary!K$3&amp;MONTH(Summary!$F32)&amp;DAY(Summary!$F32)&amp;K$2,'AQS Data'!$N$2:$N$1072&amp;'AQS Data'!$M$2:$M$1072&amp;'AQS Data'!$L$2:$L$1072&amp;'AQS Data'!$E$2:$E$1072,0)),"")</f>
        <v>6.2</v>
      </c>
      <c r="L32" s="12">
        <f t="array" ref="L32">IFERROR(INDEX('AQS Data'!$P$2:$P$1072,MATCH(Summary!L$3&amp;MONTH(Summary!$F32)&amp;DAY(Summary!$F32)&amp;L$2,'AQS Data'!$N$2:$N$1072&amp;'AQS Data'!$M$2:$M$1072&amp;'AQS Data'!$L$2:$L$1072&amp;'AQS Data'!$E$2:$E$1072,0)),"")</f>
        <v>379</v>
      </c>
      <c r="M32" s="12" t="str">
        <f t="array" ref="M32">IFERROR(INDEX('AQS Data'!$P$2:$P$1072,MATCH(Summary!M$3&amp;MONTH(Summary!$F32)&amp;DAY(Summary!$F32)&amp;M$2,'AQS Data'!$N$2:$N$1072&amp;'AQS Data'!$M$2:$M$1072&amp;'AQS Data'!$L$2:$L$1072&amp;'AQS Data'!$E$2:$E$1072,0)),"")</f>
        <v/>
      </c>
      <c r="N32" s="12" t="str">
        <f t="array" ref="N32">IFERROR(INDEX('AQS Data'!$P$2:$P$1072,MATCH(Summary!N$3&amp;MONTH(Summary!$F32)&amp;DAY(Summary!$F32)&amp;N$2,'AQS Data'!$N$2:$N$1072&amp;'AQS Data'!$M$2:$M$1072&amp;'AQS Data'!$L$2:$L$1072&amp;'AQS Data'!$E$2:$E$1072,0)),"")</f>
        <v/>
      </c>
      <c r="O32" s="12">
        <f t="array" ref="O32">IFERROR(INDEX('AQS Data'!$P$2:$P$1072,MATCH(Summary!O$3&amp;MONTH(Summary!$F32)&amp;DAY(Summary!$F32)&amp;O$2,'AQS Data'!$N$2:$N$1072&amp;'AQS Data'!$M$2:$M$1072&amp;'AQS Data'!$L$2:$L$1072&amp;'AQS Data'!$E$2:$E$1072,0)),"")</f>
        <v>5.6</v>
      </c>
      <c r="P32" s="12">
        <f t="array" ref="P32">IFERROR(INDEX('AQS Data'!$P$2:$P$1072,MATCH(Summary!P$3&amp;MONTH(Summary!$F32)&amp;DAY(Summary!$F32)&amp;P$2,'AQS Data'!$N$2:$N$1072&amp;'AQS Data'!$M$2:$M$1072&amp;'AQS Data'!$L$2:$L$1072&amp;'AQS Data'!$E$2:$E$1072,0)),"")</f>
        <v>1.1000000000000001</v>
      </c>
      <c r="Q32" s="12" t="str">
        <f t="array" ref="Q32">IFERROR(INDEX('AQS Data'!$P$2:$P$1072,MATCH(Summary!Q$3&amp;MONTH(Summary!$F32)&amp;DAY(Summary!$F32)&amp;Q$2,'AQS Data'!$N$2:$N$1072&amp;'AQS Data'!$M$2:$M$1072&amp;'AQS Data'!$L$2:$L$1072&amp;'AQS Data'!$E$2:$E$1072,0)),"")</f>
        <v/>
      </c>
      <c r="R32" s="12" t="str">
        <f t="array" ref="R32">IFERROR(INDEX('AQS Data'!$P$2:$P$1072,MATCH(Summary!R$3&amp;MONTH(Summary!$F32)&amp;DAY(Summary!$F32)&amp;R$2,'AQS Data'!$N$2:$N$1072&amp;'AQS Data'!$M$2:$M$1072&amp;'AQS Data'!$L$2:$L$1072&amp;'AQS Data'!$E$2:$E$1072,0)),"")</f>
        <v/>
      </c>
      <c r="S32" s="12">
        <f t="array" ref="S32">IFERROR(INDEX('AQS Data'!$P$2:$P$1072,MATCH(Summary!S$3&amp;MONTH(Summary!$F32)&amp;DAY(Summary!$F32)&amp;S$2,'AQS Data'!$N$2:$N$1072&amp;'AQS Data'!$M$2:$M$1072&amp;'AQS Data'!$L$2:$L$1072&amp;'AQS Data'!$E$2:$E$1072,0)),"")</f>
        <v>2.5</v>
      </c>
      <c r="T32" s="12">
        <f t="array" ref="T32">IFERROR(INDEX('AQS Data'!$P$2:$P$1072,MATCH(Summary!T$3&amp;MONTH(Summary!$F32)&amp;DAY(Summary!$F32)&amp;T$2,'AQS Data'!$N$2:$N$1072&amp;'AQS Data'!$M$2:$M$1072&amp;'AQS Data'!$L$2:$L$1072&amp;'AQS Data'!$E$2:$E$1072,0)),"")</f>
        <v>0</v>
      </c>
      <c r="U32" s="12" t="str">
        <f t="array" ref="U32">IFERROR(INDEX('AQS Data'!$P$2:$P$1072,MATCH(Summary!U$3&amp;MONTH(Summary!$F32)&amp;DAY(Summary!$F32)&amp;U$2,'AQS Data'!$N$2:$N$1072&amp;'AQS Data'!$M$2:$M$1072&amp;'AQS Data'!$L$2:$L$1072&amp;'AQS Data'!$E$2:$E$1072,0)),"")</f>
        <v/>
      </c>
      <c r="V32" s="12" t="str">
        <f t="array" ref="V32">IFERROR(INDEX('AQS Data'!$P$2:$P$1072,MATCH(Summary!V$3&amp;MONTH(Summary!$F32)&amp;DAY(Summary!$F32)&amp;V$2,'AQS Data'!$N$2:$N$1072&amp;'AQS Data'!$M$2:$M$1072&amp;'AQS Data'!$L$2:$L$1072&amp;'AQS Data'!$E$2:$E$1072,0)),"")</f>
        <v/>
      </c>
      <c r="W32" s="12">
        <f t="array" ref="W32">IFERROR(INDEX('AQS Data'!$P$2:$P$1072,MATCH(Summary!W$3&amp;MONTH(Summary!$F32)&amp;DAY(Summary!$F32)&amp;W$2,'AQS Data'!$N$2:$N$1072&amp;'AQS Data'!$M$2:$M$1072&amp;'AQS Data'!$L$2:$L$1072&amp;'AQS Data'!$E$2:$E$1072,0)),"")</f>
        <v>9.6</v>
      </c>
      <c r="X32" s="19">
        <f t="array" ref="X32">IFERROR(INDEX('AQS Data'!$P$2:$P$1072,MATCH(Summary!X$3&amp;MONTH(Summary!$F32)&amp;DAY(Summary!$F32)&amp;X$2,'AQS Data'!$N$2:$N$1072&amp;'AQS Data'!$M$2:$M$1072&amp;'AQS Data'!$L$2:$L$1072&amp;'AQS Data'!$E$2:$E$1072,0)),"")</f>
        <v>2.7</v>
      </c>
      <c r="Z32" s="25">
        <v>42915</v>
      </c>
      <c r="AA32" s="11" t="str">
        <f t="array" ref="AA32">IFERROR(INDEX('AQS Data'!$P$2:$P$1072,MATCH(Summary!AA$3&amp;MONTH(Summary!$F32)&amp;DAY(Summary!$F32)&amp;AA$2,'AQS Data'!$N$2:$N$1072&amp;'AQS Data'!$M$2:$M$1072&amp;'AQS Data'!$L$2:$L$1072&amp;'AQS Data'!$E$2:$E$1072,0)),"")</f>
        <v/>
      </c>
      <c r="AB32" s="12">
        <f t="array" ref="AB32">IFERROR(INDEX('AQS Data'!$P$2:$P$1072,MATCH(Summary!AB$3&amp;MONTH(Summary!$F32)&amp;DAY(Summary!$F32)&amp;AB$2,'AQS Data'!$N$2:$N$1072&amp;'AQS Data'!$M$2:$M$1072&amp;'AQS Data'!$L$2:$L$1072&amp;'AQS Data'!$E$2:$E$1072,0)),"")</f>
        <v>0</v>
      </c>
      <c r="AC32" s="12">
        <f t="array" ref="AC32">IFERROR(INDEX('AQS Data'!$P$2:$P$1072,MATCH(Summary!AC$3&amp;MONTH(Summary!$F32)&amp;DAY(Summary!$F32)&amp;AC$2,'AQS Data'!$N$2:$N$1072&amp;'AQS Data'!$M$2:$M$1072&amp;'AQS Data'!$L$2:$L$1072&amp;'AQS Data'!$E$2:$E$1072,0)),"")</f>
        <v>2.5</v>
      </c>
      <c r="AD32" s="12" t="str">
        <f t="array" ref="AD32">IFERROR(INDEX('AQS Data'!$P$2:$P$1072,MATCH(Summary!AD$3&amp;MONTH(Summary!$F32)&amp;DAY(Summary!$F32)&amp;AD$2,'AQS Data'!$N$2:$N$1072&amp;'AQS Data'!$M$2:$M$1072&amp;'AQS Data'!$L$2:$L$1072&amp;'AQS Data'!$E$2:$E$1072,0)),"")</f>
        <v/>
      </c>
      <c r="AE32" s="12" t="str">
        <f t="array" ref="AE32">IFERROR(INDEX('AQS Data'!$P$2:$P$1072,MATCH(Summary!AE$3&amp;MONTH(Summary!$F32)&amp;DAY(Summary!$F32)&amp;AE$2,'AQS Data'!$N$2:$N$1072&amp;'AQS Data'!$M$2:$M$1072&amp;'AQS Data'!$L$2:$L$1072&amp;'AQS Data'!$E$2:$E$1072,0)),"")</f>
        <v/>
      </c>
      <c r="AF32" s="12">
        <f t="array" ref="AF32">IFERROR(INDEX('AQS Data'!$P$2:$P$1072,MATCH(Summary!AF$3&amp;MONTH(Summary!$F32)&amp;DAY(Summary!$F32)&amp;AF$2,'AQS Data'!$N$2:$N$1072&amp;'AQS Data'!$M$2:$M$1072&amp;'AQS Data'!$L$2:$L$1072&amp;'AQS Data'!$E$2:$E$1072,0)),"")</f>
        <v>9.6999999999999993</v>
      </c>
      <c r="AG32" s="19">
        <f t="array" ref="AG32">IFERROR(INDEX('AQS Data'!$P$2:$P$1072,MATCH(Summary!AG$3&amp;MONTH(Summary!$F32)&amp;DAY(Summary!$F32)&amp;AG$2,'AQS Data'!$N$2:$N$1072&amp;'AQS Data'!$M$2:$M$1072&amp;'AQS Data'!$L$2:$L$1072&amp;'AQS Data'!$E$2:$E$1072,0)),"")</f>
        <v>2.5</v>
      </c>
      <c r="AI32" s="25">
        <v>42915</v>
      </c>
      <c r="AJ32" s="11">
        <f t="array" ref="AJ32">IFERROR(INDEX('AQS Data'!$P$2:$P$1072,MATCH(Summary!AJ$3&amp;MONTH(Summary!$F32)&amp;DAY(Summary!$F32)&amp;AJ$2,'AQS Data'!$N$2:$N$1072&amp;'AQS Data'!$M$2:$M$1072&amp;'AQS Data'!$L$2:$L$1072&amp;'AQS Data'!$E$2:$E$1072,0)),"")</f>
        <v>2.7</v>
      </c>
      <c r="AK32" s="106"/>
      <c r="AL32" s="106"/>
      <c r="AM32" s="12">
        <f t="array" ref="AM32">IFERROR(INDEX('AQS Data'!$P$2:$P$1072,MATCH(Summary!AM$3&amp;MONTH(Summary!$F32)&amp;DAY(Summary!$F32)&amp;AM$2,'AQS Data'!$N$2:$N$1072&amp;'AQS Data'!$M$2:$M$1072&amp;'AQS Data'!$L$2:$L$1072&amp;'AQS Data'!$E$2:$E$1072,0)),"")</f>
        <v>8.6</v>
      </c>
      <c r="AN32" s="19">
        <f t="array" ref="AN32">IFERROR(INDEX('AQS Data'!$P$2:$P$1072,MATCH(Summary!AN$3&amp;MONTH(Summary!$F32)&amp;DAY(Summary!$F32)&amp;AN$2,'AQS Data'!$N$2:$N$1072&amp;'AQS Data'!$M$2:$M$1072&amp;'AQS Data'!$L$2:$L$1072&amp;'AQS Data'!$E$2:$E$1072,0)),"")</f>
        <v>3.5</v>
      </c>
    </row>
    <row r="33" spans="6:40" x14ac:dyDescent="0.25">
      <c r="F33" s="25">
        <v>42916</v>
      </c>
      <c r="G33" s="11" t="str">
        <f t="array" ref="G33">IFERROR(INDEX('AQS Data'!$P$2:$P$1072,MATCH(Summary!G$3&amp;MONTH(Summary!$F33)&amp;DAY(Summary!$F33)&amp;G$2,'AQS Data'!$N$2:$N$1072&amp;'AQS Data'!$M$2:$M$1072&amp;'AQS Data'!$L$2:$L$1072&amp;'AQS Data'!$E$2:$E$1072,0)),"")</f>
        <v/>
      </c>
      <c r="H33" s="12" t="str">
        <f t="array" ref="H33">IFERROR(INDEX('AQS Data'!$P$2:$P$1072,MATCH(Summary!H$3&amp;MONTH(Summary!$F33)&amp;DAY(Summary!$F33)&amp;H$2,'AQS Data'!$N$2:$N$1072&amp;'AQS Data'!$M$2:$M$1072&amp;'AQS Data'!$L$2:$L$1072&amp;'AQS Data'!$E$2:$E$1072,0)),"")</f>
        <v/>
      </c>
      <c r="I33" s="12">
        <f t="array" ref="I33">IFERROR(INDEX('AQS Data'!$P$2:$P$1072,MATCH(Summary!I$3&amp;MONTH(Summary!$F33)&amp;DAY(Summary!$F33)&amp;I$2,'AQS Data'!$N$2:$N$1072&amp;'AQS Data'!$M$2:$M$1072&amp;'AQS Data'!$L$2:$L$1072&amp;'AQS Data'!$E$2:$E$1072,0)),"")</f>
        <v>32.200000000000003</v>
      </c>
      <c r="J33" s="12" t="str">
        <f t="array" ref="J33">IFERROR(INDEX('AQS Data'!$P$2:$P$1072,MATCH(Summary!J$3&amp;MONTH(Summary!$F33)&amp;DAY(Summary!$F33)&amp;J$2,'AQS Data'!$N$2:$N$1072&amp;'AQS Data'!$M$2:$M$1072&amp;'AQS Data'!$L$2:$L$1072&amp;'AQS Data'!$E$2:$E$1072,0)),"")</f>
        <v/>
      </c>
      <c r="K33" s="12" t="str">
        <f t="array" ref="K33">IFERROR(INDEX('AQS Data'!$P$2:$P$1072,MATCH(Summary!K$3&amp;MONTH(Summary!$F33)&amp;DAY(Summary!$F33)&amp;K$2,'AQS Data'!$N$2:$N$1072&amp;'AQS Data'!$M$2:$M$1072&amp;'AQS Data'!$L$2:$L$1072&amp;'AQS Data'!$E$2:$E$1072,0)),"")</f>
        <v/>
      </c>
      <c r="L33" s="12">
        <f t="array" ref="L33">IFERROR(INDEX('AQS Data'!$P$2:$P$1072,MATCH(Summary!L$3&amp;MONTH(Summary!$F33)&amp;DAY(Summary!$F33)&amp;L$2,'AQS Data'!$N$2:$N$1072&amp;'AQS Data'!$M$2:$M$1072&amp;'AQS Data'!$L$2:$L$1072&amp;'AQS Data'!$E$2:$E$1072,0)),"")</f>
        <v>505.6</v>
      </c>
      <c r="M33" s="12" t="str">
        <f t="array" ref="M33">IFERROR(INDEX('AQS Data'!$P$2:$P$1072,MATCH(Summary!M$3&amp;MONTH(Summary!$F33)&amp;DAY(Summary!$F33)&amp;M$2,'AQS Data'!$N$2:$N$1072&amp;'AQS Data'!$M$2:$M$1072&amp;'AQS Data'!$L$2:$L$1072&amp;'AQS Data'!$E$2:$E$1072,0)),"")</f>
        <v/>
      </c>
      <c r="N33" s="12" t="str">
        <f t="array" ref="N33">IFERROR(INDEX('AQS Data'!$P$2:$P$1072,MATCH(Summary!N$3&amp;MONTH(Summary!$F33)&amp;DAY(Summary!$F33)&amp;N$2,'AQS Data'!$N$2:$N$1072&amp;'AQS Data'!$M$2:$M$1072&amp;'AQS Data'!$L$2:$L$1072&amp;'AQS Data'!$E$2:$E$1072,0)),"")</f>
        <v/>
      </c>
      <c r="O33" s="12" t="str">
        <f t="array" ref="O33">IFERROR(INDEX('AQS Data'!$P$2:$P$1072,MATCH(Summary!O$3&amp;MONTH(Summary!$F33)&amp;DAY(Summary!$F33)&amp;O$2,'AQS Data'!$N$2:$N$1072&amp;'AQS Data'!$M$2:$M$1072&amp;'AQS Data'!$L$2:$L$1072&amp;'AQS Data'!$E$2:$E$1072,0)),"")</f>
        <v/>
      </c>
      <c r="P33" s="12" t="str">
        <f t="array" ref="P33">IFERROR(INDEX('AQS Data'!$P$2:$P$1072,MATCH(Summary!P$3&amp;MONTH(Summary!$F33)&amp;DAY(Summary!$F33)&amp;P$2,'AQS Data'!$N$2:$N$1072&amp;'AQS Data'!$M$2:$M$1072&amp;'AQS Data'!$L$2:$L$1072&amp;'AQS Data'!$E$2:$E$1072,0)),"")</f>
        <v/>
      </c>
      <c r="Q33" s="12">
        <f t="array" ref="Q33">IFERROR(INDEX('AQS Data'!$P$2:$P$1072,MATCH(Summary!Q$3&amp;MONTH(Summary!$F33)&amp;DAY(Summary!$F33)&amp;Q$2,'AQS Data'!$N$2:$N$1072&amp;'AQS Data'!$M$2:$M$1072&amp;'AQS Data'!$L$2:$L$1072&amp;'AQS Data'!$E$2:$E$1072,0)),"")</f>
        <v>4.0999999999999996</v>
      </c>
      <c r="R33" s="12" t="str">
        <f t="array" ref="R33">IFERROR(INDEX('AQS Data'!$P$2:$P$1072,MATCH(Summary!R$3&amp;MONTH(Summary!$F33)&amp;DAY(Summary!$F33)&amp;R$2,'AQS Data'!$N$2:$N$1072&amp;'AQS Data'!$M$2:$M$1072&amp;'AQS Data'!$L$2:$L$1072&amp;'AQS Data'!$E$2:$E$1072,0)),"")</f>
        <v/>
      </c>
      <c r="S33" s="12" t="str">
        <f t="array" ref="S33">IFERROR(INDEX('AQS Data'!$P$2:$P$1072,MATCH(Summary!S$3&amp;MONTH(Summary!$F33)&amp;DAY(Summary!$F33)&amp;S$2,'AQS Data'!$N$2:$N$1072&amp;'AQS Data'!$M$2:$M$1072&amp;'AQS Data'!$L$2:$L$1072&amp;'AQS Data'!$E$2:$E$1072,0)),"")</f>
        <v/>
      </c>
      <c r="T33" s="12" t="str">
        <f t="array" ref="T33">IFERROR(INDEX('AQS Data'!$P$2:$P$1072,MATCH(Summary!T$3&amp;MONTH(Summary!$F33)&amp;DAY(Summary!$F33)&amp;T$2,'AQS Data'!$N$2:$N$1072&amp;'AQS Data'!$M$2:$M$1072&amp;'AQS Data'!$L$2:$L$1072&amp;'AQS Data'!$E$2:$E$1072,0)),"")</f>
        <v/>
      </c>
      <c r="U33" s="12">
        <f t="array" ref="U33">IFERROR(INDEX('AQS Data'!$P$2:$P$1072,MATCH(Summary!U$3&amp;MONTH(Summary!$F33)&amp;DAY(Summary!$F33)&amp;U$2,'AQS Data'!$N$2:$N$1072&amp;'AQS Data'!$M$2:$M$1072&amp;'AQS Data'!$L$2:$L$1072&amp;'AQS Data'!$E$2:$E$1072,0)),"")</f>
        <v>32.6</v>
      </c>
      <c r="V33" s="12" t="str">
        <f t="array" ref="V33">IFERROR(INDEX('AQS Data'!$P$2:$P$1072,MATCH(Summary!V$3&amp;MONTH(Summary!$F33)&amp;DAY(Summary!$F33)&amp;V$2,'AQS Data'!$N$2:$N$1072&amp;'AQS Data'!$M$2:$M$1072&amp;'AQS Data'!$L$2:$L$1072&amp;'AQS Data'!$E$2:$E$1072,0)),"")</f>
        <v/>
      </c>
      <c r="W33" s="12" t="str">
        <f t="array" ref="W33">IFERROR(INDEX('AQS Data'!$P$2:$P$1072,MATCH(Summary!W$3&amp;MONTH(Summary!$F33)&amp;DAY(Summary!$F33)&amp;W$2,'AQS Data'!$N$2:$N$1072&amp;'AQS Data'!$M$2:$M$1072&amp;'AQS Data'!$L$2:$L$1072&amp;'AQS Data'!$E$2:$E$1072,0)),"")</f>
        <v/>
      </c>
      <c r="X33" s="19" t="str">
        <f t="array" ref="X33">IFERROR(INDEX('AQS Data'!$P$2:$P$1072,MATCH(Summary!X$3&amp;MONTH(Summary!$F33)&amp;DAY(Summary!$F33)&amp;X$2,'AQS Data'!$N$2:$N$1072&amp;'AQS Data'!$M$2:$M$1072&amp;'AQS Data'!$L$2:$L$1072&amp;'AQS Data'!$E$2:$E$1072,0)),"")</f>
        <v/>
      </c>
      <c r="Z33" s="25">
        <v>42916</v>
      </c>
      <c r="AA33" s="11" t="str">
        <f t="array" ref="AA33">IFERROR(INDEX('AQS Data'!$P$2:$P$1072,MATCH(Summary!AA$3&amp;MONTH(Summary!$F33)&amp;DAY(Summary!$F33)&amp;AA$2,'AQS Data'!$N$2:$N$1072&amp;'AQS Data'!$M$2:$M$1072&amp;'AQS Data'!$L$2:$L$1072&amp;'AQS Data'!$E$2:$E$1072,0)),"")</f>
        <v/>
      </c>
      <c r="AB33" s="12" t="str">
        <f t="array" ref="AB33">IFERROR(INDEX('AQS Data'!$P$2:$P$1072,MATCH(Summary!AB$3&amp;MONTH(Summary!$F33)&amp;DAY(Summary!$F33)&amp;AB$2,'AQS Data'!$N$2:$N$1072&amp;'AQS Data'!$M$2:$M$1072&amp;'AQS Data'!$L$2:$L$1072&amp;'AQS Data'!$E$2:$E$1072,0)),"")</f>
        <v/>
      </c>
      <c r="AC33" s="12" t="str">
        <f t="array" ref="AC33">IFERROR(INDEX('AQS Data'!$P$2:$P$1072,MATCH(Summary!AC$3&amp;MONTH(Summary!$F33)&amp;DAY(Summary!$F33)&amp;AC$2,'AQS Data'!$N$2:$N$1072&amp;'AQS Data'!$M$2:$M$1072&amp;'AQS Data'!$L$2:$L$1072&amp;'AQS Data'!$E$2:$E$1072,0)),"")</f>
        <v/>
      </c>
      <c r="AD33" s="12">
        <f t="array" ref="AD33">IFERROR(INDEX('AQS Data'!$P$2:$P$1072,MATCH(Summary!AD$3&amp;MONTH(Summary!$F33)&amp;DAY(Summary!$F33)&amp;AD$2,'AQS Data'!$N$2:$N$1072&amp;'AQS Data'!$M$2:$M$1072&amp;'AQS Data'!$L$2:$L$1072&amp;'AQS Data'!$E$2:$E$1072,0)),"")</f>
        <v>32.799999999999997</v>
      </c>
      <c r="AE33" s="12" t="str">
        <f t="array" ref="AE33">IFERROR(INDEX('AQS Data'!$P$2:$P$1072,MATCH(Summary!AE$3&amp;MONTH(Summary!$F33)&amp;DAY(Summary!$F33)&amp;AE$2,'AQS Data'!$N$2:$N$1072&amp;'AQS Data'!$M$2:$M$1072&amp;'AQS Data'!$L$2:$L$1072&amp;'AQS Data'!$E$2:$E$1072,0)),"")</f>
        <v/>
      </c>
      <c r="AF33" s="12" t="str">
        <f t="array" ref="AF33">IFERROR(INDEX('AQS Data'!$P$2:$P$1072,MATCH(Summary!AF$3&amp;MONTH(Summary!$F33)&amp;DAY(Summary!$F33)&amp;AF$2,'AQS Data'!$N$2:$N$1072&amp;'AQS Data'!$M$2:$M$1072&amp;'AQS Data'!$L$2:$L$1072&amp;'AQS Data'!$E$2:$E$1072,0)),"")</f>
        <v/>
      </c>
      <c r="AG33" s="19" t="str">
        <f t="array" ref="AG33">IFERROR(INDEX('AQS Data'!$P$2:$P$1072,MATCH(Summary!AG$3&amp;MONTH(Summary!$F33)&amp;DAY(Summary!$F33)&amp;AG$2,'AQS Data'!$N$2:$N$1072&amp;'AQS Data'!$M$2:$M$1072&amp;'AQS Data'!$L$2:$L$1072&amp;'AQS Data'!$E$2:$E$1072,0)),"")</f>
        <v/>
      </c>
      <c r="AI33" s="25">
        <v>42916</v>
      </c>
      <c r="AJ33" s="11" t="str">
        <f t="array" ref="AJ33">IFERROR(INDEX('AQS Data'!$P$2:$P$1072,MATCH(Summary!AJ$3&amp;MONTH(Summary!$F33)&amp;DAY(Summary!$F33)&amp;AJ$2,'AQS Data'!$N$2:$N$1072&amp;'AQS Data'!$M$2:$M$1072&amp;'AQS Data'!$L$2:$L$1072&amp;'AQS Data'!$E$2:$E$1072,0)),"")</f>
        <v/>
      </c>
      <c r="AK33" s="106"/>
      <c r="AL33" s="106"/>
      <c r="AM33" s="12" t="str">
        <f t="array" ref="AM33">IFERROR(INDEX('AQS Data'!$P$2:$P$1072,MATCH(Summary!AM$3&amp;MONTH(Summary!$F33)&amp;DAY(Summary!$F33)&amp;AM$2,'AQS Data'!$N$2:$N$1072&amp;'AQS Data'!$M$2:$M$1072&amp;'AQS Data'!$L$2:$L$1072&amp;'AQS Data'!$E$2:$E$1072,0)),"")</f>
        <v/>
      </c>
      <c r="AN33" s="19" t="str">
        <f t="array" ref="AN33">IFERROR(INDEX('AQS Data'!$P$2:$P$1072,MATCH(Summary!AN$3&amp;MONTH(Summary!$F33)&amp;DAY(Summary!$F33)&amp;AN$2,'AQS Data'!$N$2:$N$1072&amp;'AQS Data'!$M$2:$M$1072&amp;'AQS Data'!$L$2:$L$1072&amp;'AQS Data'!$E$2:$E$1072,0)),"")</f>
        <v/>
      </c>
    </row>
    <row r="34" spans="6:40" x14ac:dyDescent="0.25">
      <c r="F34" s="25">
        <v>42917</v>
      </c>
      <c r="G34" s="11" t="str">
        <f t="array" ref="G34">IFERROR(INDEX('AQS Data'!$P$2:$P$1072,MATCH(Summary!G$3&amp;MONTH(Summary!$F34)&amp;DAY(Summary!$F34)&amp;G$2,'AQS Data'!$N$2:$N$1072&amp;'AQS Data'!$M$2:$M$1072&amp;'AQS Data'!$L$2:$L$1072&amp;'AQS Data'!$E$2:$E$1072,0)),"")</f>
        <v/>
      </c>
      <c r="H34" s="12" t="str">
        <f t="array" ref="H34">IFERROR(INDEX('AQS Data'!$P$2:$P$1072,MATCH(Summary!H$3&amp;MONTH(Summary!$F34)&amp;DAY(Summary!$F34)&amp;H$2,'AQS Data'!$N$2:$N$1072&amp;'AQS Data'!$M$2:$M$1072&amp;'AQS Data'!$L$2:$L$1072&amp;'AQS Data'!$E$2:$E$1072,0)),"")</f>
        <v/>
      </c>
      <c r="I34" s="12" t="str">
        <f t="array" ref="I34">IFERROR(INDEX('AQS Data'!$P$2:$P$1072,MATCH(Summary!I$3&amp;MONTH(Summary!$F34)&amp;DAY(Summary!$F34)&amp;I$2,'AQS Data'!$N$2:$N$1072&amp;'AQS Data'!$M$2:$M$1072&amp;'AQS Data'!$L$2:$L$1072&amp;'AQS Data'!$E$2:$E$1072,0)),"")</f>
        <v/>
      </c>
      <c r="J34" s="12">
        <f t="array" ref="J34">IFERROR(INDEX('AQS Data'!$P$2:$P$1072,MATCH(Summary!J$3&amp;MONTH(Summary!$F34)&amp;DAY(Summary!$F34)&amp;J$2,'AQS Data'!$N$2:$N$1072&amp;'AQS Data'!$M$2:$M$1072&amp;'AQS Data'!$L$2:$L$1072&amp;'AQS Data'!$E$2:$E$1072,0)),"")</f>
        <v>7.8</v>
      </c>
      <c r="K34" s="12" t="str">
        <f t="array" ref="K34">IFERROR(INDEX('AQS Data'!$P$2:$P$1072,MATCH(Summary!K$3&amp;MONTH(Summary!$F34)&amp;DAY(Summary!$F34)&amp;K$2,'AQS Data'!$N$2:$N$1072&amp;'AQS Data'!$M$2:$M$1072&amp;'AQS Data'!$L$2:$L$1072&amp;'AQS Data'!$E$2:$E$1072,0)),"")</f>
        <v/>
      </c>
      <c r="L34" s="12" t="str">
        <f t="array" ref="L34">IFERROR(INDEX('AQS Data'!$P$2:$P$1072,MATCH(Summary!L$3&amp;MONTH(Summary!$F34)&amp;DAY(Summary!$F34)&amp;L$2,'AQS Data'!$N$2:$N$1072&amp;'AQS Data'!$M$2:$M$1072&amp;'AQS Data'!$L$2:$L$1072&amp;'AQS Data'!$E$2:$E$1072,0)),"")</f>
        <v/>
      </c>
      <c r="M34" s="12" t="str">
        <f t="array" ref="M34">IFERROR(INDEX('AQS Data'!$P$2:$P$1072,MATCH(Summary!M$3&amp;MONTH(Summary!$F34)&amp;DAY(Summary!$F34)&amp;M$2,'AQS Data'!$N$2:$N$1072&amp;'AQS Data'!$M$2:$M$1072&amp;'AQS Data'!$L$2:$L$1072&amp;'AQS Data'!$E$2:$E$1072,0)),"")</f>
        <v/>
      </c>
      <c r="N34" s="12" t="str">
        <f t="array" ref="N34">IFERROR(INDEX('AQS Data'!$P$2:$P$1072,MATCH(Summary!N$3&amp;MONTH(Summary!$F34)&amp;DAY(Summary!$F34)&amp;N$2,'AQS Data'!$N$2:$N$1072&amp;'AQS Data'!$M$2:$M$1072&amp;'AQS Data'!$L$2:$L$1072&amp;'AQS Data'!$E$2:$E$1072,0)),"")</f>
        <v/>
      </c>
      <c r="O34" s="12" t="str">
        <f t="array" ref="O34">IFERROR(INDEX('AQS Data'!$P$2:$P$1072,MATCH(Summary!O$3&amp;MONTH(Summary!$F34)&amp;DAY(Summary!$F34)&amp;O$2,'AQS Data'!$N$2:$N$1072&amp;'AQS Data'!$M$2:$M$1072&amp;'AQS Data'!$L$2:$L$1072&amp;'AQS Data'!$E$2:$E$1072,0)),"")</f>
        <v/>
      </c>
      <c r="P34" s="12" t="str">
        <f t="array" ref="P34">IFERROR(INDEX('AQS Data'!$P$2:$P$1072,MATCH(Summary!P$3&amp;MONTH(Summary!$F34)&amp;DAY(Summary!$F34)&amp;P$2,'AQS Data'!$N$2:$N$1072&amp;'AQS Data'!$M$2:$M$1072&amp;'AQS Data'!$L$2:$L$1072&amp;'AQS Data'!$E$2:$E$1072,0)),"")</f>
        <v/>
      </c>
      <c r="Q34" s="12" t="str">
        <f t="array" ref="Q34">IFERROR(INDEX('AQS Data'!$P$2:$P$1072,MATCH(Summary!Q$3&amp;MONTH(Summary!$F34)&amp;DAY(Summary!$F34)&amp;Q$2,'AQS Data'!$N$2:$N$1072&amp;'AQS Data'!$M$2:$M$1072&amp;'AQS Data'!$L$2:$L$1072&amp;'AQS Data'!$E$2:$E$1072,0)),"")</f>
        <v/>
      </c>
      <c r="R34" s="12">
        <f t="array" ref="R34">IFERROR(INDEX('AQS Data'!$P$2:$P$1072,MATCH(Summary!R$3&amp;MONTH(Summary!$F34)&amp;DAY(Summary!$F34)&amp;R$2,'AQS Data'!$N$2:$N$1072&amp;'AQS Data'!$M$2:$M$1072&amp;'AQS Data'!$L$2:$L$1072&amp;'AQS Data'!$E$2:$E$1072,0)),"")</f>
        <v>5.7</v>
      </c>
      <c r="S34" s="12" t="str">
        <f t="array" ref="S34">IFERROR(INDEX('AQS Data'!$P$2:$P$1072,MATCH(Summary!S$3&amp;MONTH(Summary!$F34)&amp;DAY(Summary!$F34)&amp;S$2,'AQS Data'!$N$2:$N$1072&amp;'AQS Data'!$M$2:$M$1072&amp;'AQS Data'!$L$2:$L$1072&amp;'AQS Data'!$E$2:$E$1072,0)),"")</f>
        <v/>
      </c>
      <c r="T34" s="12" t="str">
        <f t="array" ref="T34">IFERROR(INDEX('AQS Data'!$P$2:$P$1072,MATCH(Summary!T$3&amp;MONTH(Summary!$F34)&amp;DAY(Summary!$F34)&amp;T$2,'AQS Data'!$N$2:$N$1072&amp;'AQS Data'!$M$2:$M$1072&amp;'AQS Data'!$L$2:$L$1072&amp;'AQS Data'!$E$2:$E$1072,0)),"")</f>
        <v/>
      </c>
      <c r="U34" s="12" t="str">
        <f t="array" ref="U34">IFERROR(INDEX('AQS Data'!$P$2:$P$1072,MATCH(Summary!U$3&amp;MONTH(Summary!$F34)&amp;DAY(Summary!$F34)&amp;U$2,'AQS Data'!$N$2:$N$1072&amp;'AQS Data'!$M$2:$M$1072&amp;'AQS Data'!$L$2:$L$1072&amp;'AQS Data'!$E$2:$E$1072,0)),"")</f>
        <v/>
      </c>
      <c r="V34" s="12">
        <f t="array" ref="V34">IFERROR(INDEX('AQS Data'!$P$2:$P$1072,MATCH(Summary!V$3&amp;MONTH(Summary!$F34)&amp;DAY(Summary!$F34)&amp;V$2,'AQS Data'!$N$2:$N$1072&amp;'AQS Data'!$M$2:$M$1072&amp;'AQS Data'!$L$2:$L$1072&amp;'AQS Data'!$E$2:$E$1072,0)),"")</f>
        <v>3</v>
      </c>
      <c r="W34" s="12" t="str">
        <f t="array" ref="W34">IFERROR(INDEX('AQS Data'!$P$2:$P$1072,MATCH(Summary!W$3&amp;MONTH(Summary!$F34)&amp;DAY(Summary!$F34)&amp;W$2,'AQS Data'!$N$2:$N$1072&amp;'AQS Data'!$M$2:$M$1072&amp;'AQS Data'!$L$2:$L$1072&amp;'AQS Data'!$E$2:$E$1072,0)),"")</f>
        <v/>
      </c>
      <c r="X34" s="19" t="str">
        <f t="array" ref="X34">IFERROR(INDEX('AQS Data'!$P$2:$P$1072,MATCH(Summary!X$3&amp;MONTH(Summary!$F34)&amp;DAY(Summary!$F34)&amp;X$2,'AQS Data'!$N$2:$N$1072&amp;'AQS Data'!$M$2:$M$1072&amp;'AQS Data'!$L$2:$L$1072&amp;'AQS Data'!$E$2:$E$1072,0)),"")</f>
        <v/>
      </c>
      <c r="Z34" s="25">
        <v>42917</v>
      </c>
      <c r="AA34" s="11">
        <f t="array" ref="AA34">IFERROR(INDEX('AQS Data'!$P$2:$P$1072,MATCH(Summary!AA$3&amp;MONTH(Summary!$F34)&amp;DAY(Summary!$F34)&amp;AA$2,'AQS Data'!$N$2:$N$1072&amp;'AQS Data'!$M$2:$M$1072&amp;'AQS Data'!$L$2:$L$1072&amp;'AQS Data'!$E$2:$E$1072,0)),"")</f>
        <v>5.5</v>
      </c>
      <c r="AB34" s="12" t="str">
        <f t="array" ref="AB34">IFERROR(INDEX('AQS Data'!$P$2:$P$1072,MATCH(Summary!AB$3&amp;MONTH(Summary!$F34)&amp;DAY(Summary!$F34)&amp;AB$2,'AQS Data'!$N$2:$N$1072&amp;'AQS Data'!$M$2:$M$1072&amp;'AQS Data'!$L$2:$L$1072&amp;'AQS Data'!$E$2:$E$1072,0)),"")</f>
        <v/>
      </c>
      <c r="AC34" s="12" t="str">
        <f t="array" ref="AC34">IFERROR(INDEX('AQS Data'!$P$2:$P$1072,MATCH(Summary!AC$3&amp;MONTH(Summary!$F34)&amp;DAY(Summary!$F34)&amp;AC$2,'AQS Data'!$N$2:$N$1072&amp;'AQS Data'!$M$2:$M$1072&amp;'AQS Data'!$L$2:$L$1072&amp;'AQS Data'!$E$2:$E$1072,0)),"")</f>
        <v/>
      </c>
      <c r="AD34" s="12" t="str">
        <f t="array" ref="AD34">IFERROR(INDEX('AQS Data'!$P$2:$P$1072,MATCH(Summary!AD$3&amp;MONTH(Summary!$F34)&amp;DAY(Summary!$F34)&amp;AD$2,'AQS Data'!$N$2:$N$1072&amp;'AQS Data'!$M$2:$M$1072&amp;'AQS Data'!$L$2:$L$1072&amp;'AQS Data'!$E$2:$E$1072,0)),"")</f>
        <v/>
      </c>
      <c r="AE34" s="12">
        <f t="array" ref="AE34">IFERROR(INDEX('AQS Data'!$P$2:$P$1072,MATCH(Summary!AE$3&amp;MONTH(Summary!$F34)&amp;DAY(Summary!$F34)&amp;AE$2,'AQS Data'!$N$2:$N$1072&amp;'AQS Data'!$M$2:$M$1072&amp;'AQS Data'!$L$2:$L$1072&amp;'AQS Data'!$E$2:$E$1072,0)),"")</f>
        <v>3.4</v>
      </c>
      <c r="AF34" s="12" t="str">
        <f t="array" ref="AF34">IFERROR(INDEX('AQS Data'!$P$2:$P$1072,MATCH(Summary!AF$3&amp;MONTH(Summary!$F34)&amp;DAY(Summary!$F34)&amp;AF$2,'AQS Data'!$N$2:$N$1072&amp;'AQS Data'!$M$2:$M$1072&amp;'AQS Data'!$L$2:$L$1072&amp;'AQS Data'!$E$2:$E$1072,0)),"")</f>
        <v/>
      </c>
      <c r="AG34" s="19" t="str">
        <f t="array" ref="AG34">IFERROR(INDEX('AQS Data'!$P$2:$P$1072,MATCH(Summary!AG$3&amp;MONTH(Summary!$F34)&amp;DAY(Summary!$F34)&amp;AG$2,'AQS Data'!$N$2:$N$1072&amp;'AQS Data'!$M$2:$M$1072&amp;'AQS Data'!$L$2:$L$1072&amp;'AQS Data'!$E$2:$E$1072,0)),"")</f>
        <v/>
      </c>
      <c r="AI34" s="25">
        <v>42917</v>
      </c>
      <c r="AJ34" s="11" t="str">
        <f t="array" ref="AJ34">IFERROR(INDEX('AQS Data'!$P$2:$P$1072,MATCH(Summary!AJ$3&amp;MONTH(Summary!$F34)&amp;DAY(Summary!$F34)&amp;AJ$2,'AQS Data'!$N$2:$N$1072&amp;'AQS Data'!$M$2:$M$1072&amp;'AQS Data'!$L$2:$L$1072&amp;'AQS Data'!$E$2:$E$1072,0)),"")</f>
        <v/>
      </c>
      <c r="AK34" s="106"/>
      <c r="AL34" s="106"/>
      <c r="AM34" s="12" t="str">
        <f t="array" ref="AM34">IFERROR(INDEX('AQS Data'!$P$2:$P$1072,MATCH(Summary!AM$3&amp;MONTH(Summary!$F34)&amp;DAY(Summary!$F34)&amp;AM$2,'AQS Data'!$N$2:$N$1072&amp;'AQS Data'!$M$2:$M$1072&amp;'AQS Data'!$L$2:$L$1072&amp;'AQS Data'!$E$2:$E$1072,0)),"")</f>
        <v/>
      </c>
      <c r="AN34" s="19" t="str">
        <f t="array" ref="AN34">IFERROR(INDEX('AQS Data'!$P$2:$P$1072,MATCH(Summary!AN$3&amp;MONTH(Summary!$F34)&amp;DAY(Summary!$F34)&amp;AN$2,'AQS Data'!$N$2:$N$1072&amp;'AQS Data'!$M$2:$M$1072&amp;'AQS Data'!$L$2:$L$1072&amp;'AQS Data'!$E$2:$E$1072,0)),"")</f>
        <v/>
      </c>
    </row>
    <row r="35" spans="6:40" x14ac:dyDescent="0.25">
      <c r="F35" s="25">
        <v>42918</v>
      </c>
      <c r="G35" s="11">
        <f t="array" ref="G35">IFERROR(INDEX('AQS Data'!$P$2:$P$1072,MATCH(Summary!G$3&amp;MONTH(Summary!$F35)&amp;DAY(Summary!$F35)&amp;G$2,'AQS Data'!$N$2:$N$1072&amp;'AQS Data'!$M$2:$M$1072&amp;'AQS Data'!$L$2:$L$1072&amp;'AQS Data'!$E$2:$E$1072,0)),"")</f>
        <v>14</v>
      </c>
      <c r="H35" s="12">
        <f t="array" ref="H35">IFERROR(INDEX('AQS Data'!$P$2:$P$1072,MATCH(Summary!H$3&amp;MONTH(Summary!$F35)&amp;DAY(Summary!$F35)&amp;H$2,'AQS Data'!$N$2:$N$1072&amp;'AQS Data'!$M$2:$M$1072&amp;'AQS Data'!$L$2:$L$1072&amp;'AQS Data'!$E$2:$E$1072,0)),"")</f>
        <v>90.7</v>
      </c>
      <c r="I35" s="12" t="str">
        <f t="array" ref="I35">IFERROR(INDEX('AQS Data'!$P$2:$P$1072,MATCH(Summary!I$3&amp;MONTH(Summary!$F35)&amp;DAY(Summary!$F35)&amp;I$2,'AQS Data'!$N$2:$N$1072&amp;'AQS Data'!$M$2:$M$1072&amp;'AQS Data'!$L$2:$L$1072&amp;'AQS Data'!$E$2:$E$1072,0)),"")</f>
        <v/>
      </c>
      <c r="J35" s="12" t="str">
        <f t="array" ref="J35">IFERROR(INDEX('AQS Data'!$P$2:$P$1072,MATCH(Summary!J$3&amp;MONTH(Summary!$F35)&amp;DAY(Summary!$F35)&amp;J$2,'AQS Data'!$N$2:$N$1072&amp;'AQS Data'!$M$2:$M$1072&amp;'AQS Data'!$L$2:$L$1072&amp;'AQS Data'!$E$2:$E$1072,0)),"")</f>
        <v/>
      </c>
      <c r="K35" s="12">
        <f t="array" ref="K35">IFERROR(INDEX('AQS Data'!$P$2:$P$1072,MATCH(Summary!K$3&amp;MONTH(Summary!$F35)&amp;DAY(Summary!$F35)&amp;K$2,'AQS Data'!$N$2:$N$1072&amp;'AQS Data'!$M$2:$M$1072&amp;'AQS Data'!$L$2:$L$1072&amp;'AQS Data'!$E$2:$E$1072,0)),"")</f>
        <v>3.4</v>
      </c>
      <c r="L35" s="12">
        <f t="array" ref="L35">IFERROR(INDEX('AQS Data'!$P$2:$P$1072,MATCH(Summary!L$3&amp;MONTH(Summary!$F35)&amp;DAY(Summary!$F35)&amp;L$2,'AQS Data'!$N$2:$N$1072&amp;'AQS Data'!$M$2:$M$1072&amp;'AQS Data'!$L$2:$L$1072&amp;'AQS Data'!$E$2:$E$1072,0)),"")</f>
        <v>468.6</v>
      </c>
      <c r="M35" s="12" t="str">
        <f t="array" ref="M35">IFERROR(INDEX('AQS Data'!$P$2:$P$1072,MATCH(Summary!M$3&amp;MONTH(Summary!$F35)&amp;DAY(Summary!$F35)&amp;M$2,'AQS Data'!$N$2:$N$1072&amp;'AQS Data'!$M$2:$M$1072&amp;'AQS Data'!$L$2:$L$1072&amp;'AQS Data'!$E$2:$E$1072,0)),"")</f>
        <v/>
      </c>
      <c r="N35" s="12" t="str">
        <f t="array" ref="N35">IFERROR(INDEX('AQS Data'!$P$2:$P$1072,MATCH(Summary!N$3&amp;MONTH(Summary!$F35)&amp;DAY(Summary!$F35)&amp;N$2,'AQS Data'!$N$2:$N$1072&amp;'AQS Data'!$M$2:$M$1072&amp;'AQS Data'!$L$2:$L$1072&amp;'AQS Data'!$E$2:$E$1072,0)),"")</f>
        <v/>
      </c>
      <c r="O35" s="12">
        <f t="array" ref="O35">IFERROR(INDEX('AQS Data'!$P$2:$P$1072,MATCH(Summary!O$3&amp;MONTH(Summary!$F35)&amp;DAY(Summary!$F35)&amp;O$2,'AQS Data'!$N$2:$N$1072&amp;'AQS Data'!$M$2:$M$1072&amp;'AQS Data'!$L$2:$L$1072&amp;'AQS Data'!$E$2:$E$1072,0)),"")</f>
        <v>8.8000000000000007</v>
      </c>
      <c r="P35" s="12">
        <f t="array" ref="P35">IFERROR(INDEX('AQS Data'!$P$2:$P$1072,MATCH(Summary!P$3&amp;MONTH(Summary!$F35)&amp;DAY(Summary!$F35)&amp;P$2,'AQS Data'!$N$2:$N$1072&amp;'AQS Data'!$M$2:$M$1072&amp;'AQS Data'!$L$2:$L$1072&amp;'AQS Data'!$E$2:$E$1072,0)),"")</f>
        <v>2.4</v>
      </c>
      <c r="Q35" s="12" t="str">
        <f t="array" ref="Q35">IFERROR(INDEX('AQS Data'!$P$2:$P$1072,MATCH(Summary!Q$3&amp;MONTH(Summary!$F35)&amp;DAY(Summary!$F35)&amp;Q$2,'AQS Data'!$N$2:$N$1072&amp;'AQS Data'!$M$2:$M$1072&amp;'AQS Data'!$L$2:$L$1072&amp;'AQS Data'!$E$2:$E$1072,0)),"")</f>
        <v/>
      </c>
      <c r="R35" s="12" t="str">
        <f t="array" ref="R35">IFERROR(INDEX('AQS Data'!$P$2:$P$1072,MATCH(Summary!R$3&amp;MONTH(Summary!$F35)&amp;DAY(Summary!$F35)&amp;R$2,'AQS Data'!$N$2:$N$1072&amp;'AQS Data'!$M$2:$M$1072&amp;'AQS Data'!$L$2:$L$1072&amp;'AQS Data'!$E$2:$E$1072,0)),"")</f>
        <v/>
      </c>
      <c r="S35" s="12">
        <f t="array" ref="S35">IFERROR(INDEX('AQS Data'!$P$2:$P$1072,MATCH(Summary!S$3&amp;MONTH(Summary!$F35)&amp;DAY(Summary!$F35)&amp;S$2,'AQS Data'!$N$2:$N$1072&amp;'AQS Data'!$M$2:$M$1072&amp;'AQS Data'!$L$2:$L$1072&amp;'AQS Data'!$E$2:$E$1072,0)),"")</f>
        <v>2.9</v>
      </c>
      <c r="T35" s="12">
        <f t="array" ref="T35">IFERROR(INDEX('AQS Data'!$P$2:$P$1072,MATCH(Summary!T$3&amp;MONTH(Summary!$F35)&amp;DAY(Summary!$F35)&amp;T$2,'AQS Data'!$N$2:$N$1072&amp;'AQS Data'!$M$2:$M$1072&amp;'AQS Data'!$L$2:$L$1072&amp;'AQS Data'!$E$2:$E$1072,0)),"")</f>
        <v>3.5</v>
      </c>
      <c r="U35" s="12" t="str">
        <f t="array" ref="U35">IFERROR(INDEX('AQS Data'!$P$2:$P$1072,MATCH(Summary!U$3&amp;MONTH(Summary!$F35)&amp;DAY(Summary!$F35)&amp;U$2,'AQS Data'!$N$2:$N$1072&amp;'AQS Data'!$M$2:$M$1072&amp;'AQS Data'!$L$2:$L$1072&amp;'AQS Data'!$E$2:$E$1072,0)),"")</f>
        <v/>
      </c>
      <c r="V35" s="12" t="str">
        <f t="array" ref="V35">IFERROR(INDEX('AQS Data'!$P$2:$P$1072,MATCH(Summary!V$3&amp;MONTH(Summary!$F35)&amp;DAY(Summary!$F35)&amp;V$2,'AQS Data'!$N$2:$N$1072&amp;'AQS Data'!$M$2:$M$1072&amp;'AQS Data'!$L$2:$L$1072&amp;'AQS Data'!$E$2:$E$1072,0)),"")</f>
        <v/>
      </c>
      <c r="W35" s="12">
        <f t="array" ref="W35">IFERROR(INDEX('AQS Data'!$P$2:$P$1072,MATCH(Summary!W$3&amp;MONTH(Summary!$F35)&amp;DAY(Summary!$F35)&amp;W$2,'AQS Data'!$N$2:$N$1072&amp;'AQS Data'!$M$2:$M$1072&amp;'AQS Data'!$L$2:$L$1072&amp;'AQS Data'!$E$2:$E$1072,0)),"")</f>
        <v>44.3</v>
      </c>
      <c r="X35" s="19">
        <f t="array" ref="X35">IFERROR(INDEX('AQS Data'!$P$2:$P$1072,MATCH(Summary!X$3&amp;MONTH(Summary!$F35)&amp;DAY(Summary!$F35)&amp;X$2,'AQS Data'!$N$2:$N$1072&amp;'AQS Data'!$M$2:$M$1072&amp;'AQS Data'!$L$2:$L$1072&amp;'AQS Data'!$E$2:$E$1072,0)),"")</f>
        <v>2.7</v>
      </c>
      <c r="Z35" s="25">
        <v>42918</v>
      </c>
      <c r="AA35" s="11" t="str">
        <f t="array" ref="AA35">IFERROR(INDEX('AQS Data'!$P$2:$P$1072,MATCH(Summary!AA$3&amp;MONTH(Summary!$F35)&amp;DAY(Summary!$F35)&amp;AA$2,'AQS Data'!$N$2:$N$1072&amp;'AQS Data'!$M$2:$M$1072&amp;'AQS Data'!$L$2:$L$1072&amp;'AQS Data'!$E$2:$E$1072,0)),"")</f>
        <v/>
      </c>
      <c r="AB35" s="12">
        <f t="array" ref="AB35">IFERROR(INDEX('AQS Data'!$P$2:$P$1072,MATCH(Summary!AB$3&amp;MONTH(Summary!$F35)&amp;DAY(Summary!$F35)&amp;AB$2,'AQS Data'!$N$2:$N$1072&amp;'AQS Data'!$M$2:$M$1072&amp;'AQS Data'!$L$2:$L$1072&amp;'AQS Data'!$E$2:$E$1072,0)),"")</f>
        <v>2.8</v>
      </c>
      <c r="AC35" s="12">
        <f t="array" ref="AC35">IFERROR(INDEX('AQS Data'!$P$2:$P$1072,MATCH(Summary!AC$3&amp;MONTH(Summary!$F35)&amp;DAY(Summary!$F35)&amp;AC$2,'AQS Data'!$N$2:$N$1072&amp;'AQS Data'!$M$2:$M$1072&amp;'AQS Data'!$L$2:$L$1072&amp;'AQS Data'!$E$2:$E$1072,0)),"")</f>
        <v>3.2</v>
      </c>
      <c r="AD35" s="12" t="str">
        <f t="array" ref="AD35">IFERROR(INDEX('AQS Data'!$P$2:$P$1072,MATCH(Summary!AD$3&amp;MONTH(Summary!$F35)&amp;DAY(Summary!$F35)&amp;AD$2,'AQS Data'!$N$2:$N$1072&amp;'AQS Data'!$M$2:$M$1072&amp;'AQS Data'!$L$2:$L$1072&amp;'AQS Data'!$E$2:$E$1072,0)),"")</f>
        <v/>
      </c>
      <c r="AE35" s="12" t="str">
        <f t="array" ref="AE35">IFERROR(INDEX('AQS Data'!$P$2:$P$1072,MATCH(Summary!AE$3&amp;MONTH(Summary!$F35)&amp;DAY(Summary!$F35)&amp;AE$2,'AQS Data'!$N$2:$N$1072&amp;'AQS Data'!$M$2:$M$1072&amp;'AQS Data'!$L$2:$L$1072&amp;'AQS Data'!$E$2:$E$1072,0)),"")</f>
        <v/>
      </c>
      <c r="AF35" s="12">
        <f t="array" ref="AF35">IFERROR(INDEX('AQS Data'!$P$2:$P$1072,MATCH(Summary!AF$3&amp;MONTH(Summary!$F35)&amp;DAY(Summary!$F35)&amp;AF$2,'AQS Data'!$N$2:$N$1072&amp;'AQS Data'!$M$2:$M$1072&amp;'AQS Data'!$L$2:$L$1072&amp;'AQS Data'!$E$2:$E$1072,0)),"")</f>
        <v>45.2</v>
      </c>
      <c r="AG35" s="19">
        <f t="array" ref="AG35">IFERROR(INDEX('AQS Data'!$P$2:$P$1072,MATCH(Summary!AG$3&amp;MONTH(Summary!$F35)&amp;DAY(Summary!$F35)&amp;AG$2,'AQS Data'!$N$2:$N$1072&amp;'AQS Data'!$M$2:$M$1072&amp;'AQS Data'!$L$2:$L$1072&amp;'AQS Data'!$E$2:$E$1072,0)),"")</f>
        <v>2.1</v>
      </c>
      <c r="AI35" s="25">
        <v>42918</v>
      </c>
      <c r="AJ35" s="11">
        <f t="array" ref="AJ35">IFERROR(INDEX('AQS Data'!$P$2:$P$1072,MATCH(Summary!AJ$3&amp;MONTH(Summary!$F35)&amp;DAY(Summary!$F35)&amp;AJ$2,'AQS Data'!$N$2:$N$1072&amp;'AQS Data'!$M$2:$M$1072&amp;'AQS Data'!$L$2:$L$1072&amp;'AQS Data'!$E$2:$E$1072,0)),"")</f>
        <v>3.1</v>
      </c>
      <c r="AK35" s="106"/>
      <c r="AL35" s="106"/>
      <c r="AM35" s="12">
        <f t="array" ref="AM35">IFERROR(INDEX('AQS Data'!$P$2:$P$1072,MATCH(Summary!AM$3&amp;MONTH(Summary!$F35)&amp;DAY(Summary!$F35)&amp;AM$2,'AQS Data'!$N$2:$N$1072&amp;'AQS Data'!$M$2:$M$1072&amp;'AQS Data'!$L$2:$L$1072&amp;'AQS Data'!$E$2:$E$1072,0)),"")</f>
        <v>45.4</v>
      </c>
      <c r="AN35" s="19">
        <f t="array" ref="AN35">IFERROR(INDEX('AQS Data'!$P$2:$P$1072,MATCH(Summary!AN$3&amp;MONTH(Summary!$F35)&amp;DAY(Summary!$F35)&amp;AN$2,'AQS Data'!$N$2:$N$1072&amp;'AQS Data'!$M$2:$M$1072&amp;'AQS Data'!$L$2:$L$1072&amp;'AQS Data'!$E$2:$E$1072,0)),"")</f>
        <v>2.7</v>
      </c>
    </row>
    <row r="36" spans="6:40" x14ac:dyDescent="0.25">
      <c r="F36" s="25">
        <v>42919</v>
      </c>
      <c r="G36" s="11" t="str">
        <f t="array" ref="G36">IFERROR(INDEX('AQS Data'!$P$2:$P$1072,MATCH(Summary!G$3&amp;MONTH(Summary!$F36)&amp;DAY(Summary!$F36)&amp;G$2,'AQS Data'!$N$2:$N$1072&amp;'AQS Data'!$M$2:$M$1072&amp;'AQS Data'!$L$2:$L$1072&amp;'AQS Data'!$E$2:$E$1072,0)),"")</f>
        <v/>
      </c>
      <c r="H36" s="12" t="str">
        <f t="array" ref="H36">IFERROR(INDEX('AQS Data'!$P$2:$P$1072,MATCH(Summary!H$3&amp;MONTH(Summary!$F36)&amp;DAY(Summary!$F36)&amp;H$2,'AQS Data'!$N$2:$N$1072&amp;'AQS Data'!$M$2:$M$1072&amp;'AQS Data'!$L$2:$L$1072&amp;'AQS Data'!$E$2:$E$1072,0)),"")</f>
        <v/>
      </c>
      <c r="I36" s="12">
        <f t="array" ref="I36">IFERROR(INDEX('AQS Data'!$P$2:$P$1072,MATCH(Summary!I$3&amp;MONTH(Summary!$F36)&amp;DAY(Summary!$F36)&amp;I$2,'AQS Data'!$N$2:$N$1072&amp;'AQS Data'!$M$2:$M$1072&amp;'AQS Data'!$L$2:$L$1072&amp;'AQS Data'!$E$2:$E$1072,0)),"")</f>
        <v>11.5</v>
      </c>
      <c r="J36" s="12" t="str">
        <f t="array" ref="J36">IFERROR(INDEX('AQS Data'!$P$2:$P$1072,MATCH(Summary!J$3&amp;MONTH(Summary!$F36)&amp;DAY(Summary!$F36)&amp;J$2,'AQS Data'!$N$2:$N$1072&amp;'AQS Data'!$M$2:$M$1072&amp;'AQS Data'!$L$2:$L$1072&amp;'AQS Data'!$E$2:$E$1072,0)),"")</f>
        <v/>
      </c>
      <c r="K36" s="12" t="str">
        <f t="array" ref="K36">IFERROR(INDEX('AQS Data'!$P$2:$P$1072,MATCH(Summary!K$3&amp;MONTH(Summary!$F36)&amp;DAY(Summary!$F36)&amp;K$2,'AQS Data'!$N$2:$N$1072&amp;'AQS Data'!$M$2:$M$1072&amp;'AQS Data'!$L$2:$L$1072&amp;'AQS Data'!$E$2:$E$1072,0)),"")</f>
        <v/>
      </c>
      <c r="L36" s="12" t="str">
        <f t="array" ref="L36">IFERROR(INDEX('AQS Data'!$P$2:$P$1072,MATCH(Summary!L$3&amp;MONTH(Summary!$F36)&amp;DAY(Summary!$F36)&amp;L$2,'AQS Data'!$N$2:$N$1072&amp;'AQS Data'!$M$2:$M$1072&amp;'AQS Data'!$L$2:$L$1072&amp;'AQS Data'!$E$2:$E$1072,0)),"")</f>
        <v/>
      </c>
      <c r="M36" s="12">
        <f t="array" ref="M36">IFERROR(INDEX('AQS Data'!$P$2:$P$1072,MATCH(Summary!M$3&amp;MONTH(Summary!$F36)&amp;DAY(Summary!$F36)&amp;M$2,'AQS Data'!$N$2:$N$1072&amp;'AQS Data'!$M$2:$M$1072&amp;'AQS Data'!$L$2:$L$1072&amp;'AQS Data'!$E$2:$E$1072,0)),"")</f>
        <v>4.5999999999999996</v>
      </c>
      <c r="N36" s="12" t="str">
        <f t="array" ref="N36">IFERROR(INDEX('AQS Data'!$P$2:$P$1072,MATCH(Summary!N$3&amp;MONTH(Summary!$F36)&amp;DAY(Summary!$F36)&amp;N$2,'AQS Data'!$N$2:$N$1072&amp;'AQS Data'!$M$2:$M$1072&amp;'AQS Data'!$L$2:$L$1072&amp;'AQS Data'!$E$2:$E$1072,0)),"")</f>
        <v/>
      </c>
      <c r="O36" s="12" t="str">
        <f t="array" ref="O36">IFERROR(INDEX('AQS Data'!$P$2:$P$1072,MATCH(Summary!O$3&amp;MONTH(Summary!$F36)&amp;DAY(Summary!$F36)&amp;O$2,'AQS Data'!$N$2:$N$1072&amp;'AQS Data'!$M$2:$M$1072&amp;'AQS Data'!$L$2:$L$1072&amp;'AQS Data'!$E$2:$E$1072,0)),"")</f>
        <v/>
      </c>
      <c r="P36" s="12" t="str">
        <f t="array" ref="P36">IFERROR(INDEX('AQS Data'!$P$2:$P$1072,MATCH(Summary!P$3&amp;MONTH(Summary!$F36)&amp;DAY(Summary!$F36)&amp;P$2,'AQS Data'!$N$2:$N$1072&amp;'AQS Data'!$M$2:$M$1072&amp;'AQS Data'!$L$2:$L$1072&amp;'AQS Data'!$E$2:$E$1072,0)),"")</f>
        <v/>
      </c>
      <c r="Q36" s="12">
        <f t="array" ref="Q36">IFERROR(INDEX('AQS Data'!$P$2:$P$1072,MATCH(Summary!Q$3&amp;MONTH(Summary!$F36)&amp;DAY(Summary!$F36)&amp;Q$2,'AQS Data'!$N$2:$N$1072&amp;'AQS Data'!$M$2:$M$1072&amp;'AQS Data'!$L$2:$L$1072&amp;'AQS Data'!$E$2:$E$1072,0)),"")</f>
        <v>8</v>
      </c>
      <c r="R36" s="12" t="str">
        <f t="array" ref="R36">IFERROR(INDEX('AQS Data'!$P$2:$P$1072,MATCH(Summary!R$3&amp;MONTH(Summary!$F36)&amp;DAY(Summary!$F36)&amp;R$2,'AQS Data'!$N$2:$N$1072&amp;'AQS Data'!$M$2:$M$1072&amp;'AQS Data'!$L$2:$L$1072&amp;'AQS Data'!$E$2:$E$1072,0)),"")</f>
        <v/>
      </c>
      <c r="S36" s="12" t="str">
        <f t="array" ref="S36">IFERROR(INDEX('AQS Data'!$P$2:$P$1072,MATCH(Summary!S$3&amp;MONTH(Summary!$F36)&amp;DAY(Summary!$F36)&amp;S$2,'AQS Data'!$N$2:$N$1072&amp;'AQS Data'!$M$2:$M$1072&amp;'AQS Data'!$L$2:$L$1072&amp;'AQS Data'!$E$2:$E$1072,0)),"")</f>
        <v/>
      </c>
      <c r="T36" s="12" t="str">
        <f t="array" ref="T36">IFERROR(INDEX('AQS Data'!$P$2:$P$1072,MATCH(Summary!T$3&amp;MONTH(Summary!$F36)&amp;DAY(Summary!$F36)&amp;T$2,'AQS Data'!$N$2:$N$1072&amp;'AQS Data'!$M$2:$M$1072&amp;'AQS Data'!$L$2:$L$1072&amp;'AQS Data'!$E$2:$E$1072,0)),"")</f>
        <v/>
      </c>
      <c r="U36" s="12">
        <f t="array" ref="U36">IFERROR(INDEX('AQS Data'!$P$2:$P$1072,MATCH(Summary!U$3&amp;MONTH(Summary!$F36)&amp;DAY(Summary!$F36)&amp;U$2,'AQS Data'!$N$2:$N$1072&amp;'AQS Data'!$M$2:$M$1072&amp;'AQS Data'!$L$2:$L$1072&amp;'AQS Data'!$E$2:$E$1072,0)),"")</f>
        <v>7.5</v>
      </c>
      <c r="V36" s="12" t="str">
        <f t="array" ref="V36">IFERROR(INDEX('AQS Data'!$P$2:$P$1072,MATCH(Summary!V$3&amp;MONTH(Summary!$F36)&amp;DAY(Summary!$F36)&amp;V$2,'AQS Data'!$N$2:$N$1072&amp;'AQS Data'!$M$2:$M$1072&amp;'AQS Data'!$L$2:$L$1072&amp;'AQS Data'!$E$2:$E$1072,0)),"")</f>
        <v/>
      </c>
      <c r="W36" s="12" t="str">
        <f t="array" ref="W36">IFERROR(INDEX('AQS Data'!$P$2:$P$1072,MATCH(Summary!W$3&amp;MONTH(Summary!$F36)&amp;DAY(Summary!$F36)&amp;W$2,'AQS Data'!$N$2:$N$1072&amp;'AQS Data'!$M$2:$M$1072&amp;'AQS Data'!$L$2:$L$1072&amp;'AQS Data'!$E$2:$E$1072,0)),"")</f>
        <v/>
      </c>
      <c r="X36" s="19" t="str">
        <f t="array" ref="X36">IFERROR(INDEX('AQS Data'!$P$2:$P$1072,MATCH(Summary!X$3&amp;MONTH(Summary!$F36)&amp;DAY(Summary!$F36)&amp;X$2,'AQS Data'!$N$2:$N$1072&amp;'AQS Data'!$M$2:$M$1072&amp;'AQS Data'!$L$2:$L$1072&amp;'AQS Data'!$E$2:$E$1072,0)),"")</f>
        <v/>
      </c>
      <c r="Z36" s="25">
        <v>42919</v>
      </c>
      <c r="AA36" s="11" t="str">
        <f t="array" ref="AA36">IFERROR(INDEX('AQS Data'!$P$2:$P$1072,MATCH(Summary!AA$3&amp;MONTH(Summary!$F36)&amp;DAY(Summary!$F36)&amp;AA$2,'AQS Data'!$N$2:$N$1072&amp;'AQS Data'!$M$2:$M$1072&amp;'AQS Data'!$L$2:$L$1072&amp;'AQS Data'!$E$2:$E$1072,0)),"")</f>
        <v/>
      </c>
      <c r="AB36" s="12" t="str">
        <f t="array" ref="AB36">IFERROR(INDEX('AQS Data'!$P$2:$P$1072,MATCH(Summary!AB$3&amp;MONTH(Summary!$F36)&amp;DAY(Summary!$F36)&amp;AB$2,'AQS Data'!$N$2:$N$1072&amp;'AQS Data'!$M$2:$M$1072&amp;'AQS Data'!$L$2:$L$1072&amp;'AQS Data'!$E$2:$E$1072,0)),"")</f>
        <v/>
      </c>
      <c r="AC36" s="12" t="str">
        <f t="array" ref="AC36">IFERROR(INDEX('AQS Data'!$P$2:$P$1072,MATCH(Summary!AC$3&amp;MONTH(Summary!$F36)&amp;DAY(Summary!$F36)&amp;AC$2,'AQS Data'!$N$2:$N$1072&amp;'AQS Data'!$M$2:$M$1072&amp;'AQS Data'!$L$2:$L$1072&amp;'AQS Data'!$E$2:$E$1072,0)),"")</f>
        <v/>
      </c>
      <c r="AD36" s="12">
        <f t="array" ref="AD36">IFERROR(INDEX('AQS Data'!$P$2:$P$1072,MATCH(Summary!AD$3&amp;MONTH(Summary!$F36)&amp;DAY(Summary!$F36)&amp;AD$2,'AQS Data'!$N$2:$N$1072&amp;'AQS Data'!$M$2:$M$1072&amp;'AQS Data'!$L$2:$L$1072&amp;'AQS Data'!$E$2:$E$1072,0)),"")</f>
        <v>7</v>
      </c>
      <c r="AE36" s="12" t="str">
        <f t="array" ref="AE36">IFERROR(INDEX('AQS Data'!$P$2:$P$1072,MATCH(Summary!AE$3&amp;MONTH(Summary!$F36)&amp;DAY(Summary!$F36)&amp;AE$2,'AQS Data'!$N$2:$N$1072&amp;'AQS Data'!$M$2:$M$1072&amp;'AQS Data'!$L$2:$L$1072&amp;'AQS Data'!$E$2:$E$1072,0)),"")</f>
        <v/>
      </c>
      <c r="AF36" s="12" t="str">
        <f t="array" ref="AF36">IFERROR(INDEX('AQS Data'!$P$2:$P$1072,MATCH(Summary!AF$3&amp;MONTH(Summary!$F36)&amp;DAY(Summary!$F36)&amp;AF$2,'AQS Data'!$N$2:$N$1072&amp;'AQS Data'!$M$2:$M$1072&amp;'AQS Data'!$L$2:$L$1072&amp;'AQS Data'!$E$2:$E$1072,0)),"")</f>
        <v/>
      </c>
      <c r="AG36" s="19" t="str">
        <f t="array" ref="AG36">IFERROR(INDEX('AQS Data'!$P$2:$P$1072,MATCH(Summary!AG$3&amp;MONTH(Summary!$F36)&amp;DAY(Summary!$F36)&amp;AG$2,'AQS Data'!$N$2:$N$1072&amp;'AQS Data'!$M$2:$M$1072&amp;'AQS Data'!$L$2:$L$1072&amp;'AQS Data'!$E$2:$E$1072,0)),"")</f>
        <v/>
      </c>
      <c r="AI36" s="25">
        <v>42919</v>
      </c>
      <c r="AJ36" s="11" t="str">
        <f t="array" ref="AJ36">IFERROR(INDEX('AQS Data'!$P$2:$P$1072,MATCH(Summary!AJ$3&amp;MONTH(Summary!$F36)&amp;DAY(Summary!$F36)&amp;AJ$2,'AQS Data'!$N$2:$N$1072&amp;'AQS Data'!$M$2:$M$1072&amp;'AQS Data'!$L$2:$L$1072&amp;'AQS Data'!$E$2:$E$1072,0)),"")</f>
        <v/>
      </c>
      <c r="AK36" s="106"/>
      <c r="AL36" s="106"/>
      <c r="AM36" s="12" t="str">
        <f t="array" ref="AM36">IFERROR(INDEX('AQS Data'!$P$2:$P$1072,MATCH(Summary!AM$3&amp;MONTH(Summary!$F36)&amp;DAY(Summary!$F36)&amp;AM$2,'AQS Data'!$N$2:$N$1072&amp;'AQS Data'!$M$2:$M$1072&amp;'AQS Data'!$L$2:$L$1072&amp;'AQS Data'!$E$2:$E$1072,0)),"")</f>
        <v/>
      </c>
      <c r="AN36" s="19" t="str">
        <f t="array" ref="AN36">IFERROR(INDEX('AQS Data'!$P$2:$P$1072,MATCH(Summary!AN$3&amp;MONTH(Summary!$F36)&amp;DAY(Summary!$F36)&amp;AN$2,'AQS Data'!$N$2:$N$1072&amp;'AQS Data'!$M$2:$M$1072&amp;'AQS Data'!$L$2:$L$1072&amp;'AQS Data'!$E$2:$E$1072,0)),"")</f>
        <v/>
      </c>
    </row>
    <row r="37" spans="6:40" x14ac:dyDescent="0.25">
      <c r="F37" s="25">
        <v>42920</v>
      </c>
      <c r="G37" s="11" t="str">
        <f t="array" ref="G37">IFERROR(INDEX('AQS Data'!$P$2:$P$1072,MATCH(Summary!G$3&amp;MONTH(Summary!$F37)&amp;DAY(Summary!$F37)&amp;G$2,'AQS Data'!$N$2:$N$1072&amp;'AQS Data'!$M$2:$M$1072&amp;'AQS Data'!$L$2:$L$1072&amp;'AQS Data'!$E$2:$E$1072,0)),"")</f>
        <v/>
      </c>
      <c r="H37" s="12" t="str">
        <f t="array" ref="H37">IFERROR(INDEX('AQS Data'!$P$2:$P$1072,MATCH(Summary!H$3&amp;MONTH(Summary!$F37)&amp;DAY(Summary!$F37)&amp;H$2,'AQS Data'!$N$2:$N$1072&amp;'AQS Data'!$M$2:$M$1072&amp;'AQS Data'!$L$2:$L$1072&amp;'AQS Data'!$E$2:$E$1072,0)),"")</f>
        <v/>
      </c>
      <c r="I37" s="12" t="str">
        <f t="array" ref="I37">IFERROR(INDEX('AQS Data'!$P$2:$P$1072,MATCH(Summary!I$3&amp;MONTH(Summary!$F37)&amp;DAY(Summary!$F37)&amp;I$2,'AQS Data'!$N$2:$N$1072&amp;'AQS Data'!$M$2:$M$1072&amp;'AQS Data'!$L$2:$L$1072&amp;'AQS Data'!$E$2:$E$1072,0)),"")</f>
        <v/>
      </c>
      <c r="J37" s="12">
        <f t="array" ref="J37">IFERROR(INDEX('AQS Data'!$P$2:$P$1072,MATCH(Summary!J$3&amp;MONTH(Summary!$F37)&amp;DAY(Summary!$F37)&amp;J$2,'AQS Data'!$N$2:$N$1072&amp;'AQS Data'!$M$2:$M$1072&amp;'AQS Data'!$L$2:$L$1072&amp;'AQS Data'!$E$2:$E$1072,0)),"")</f>
        <v>3.1</v>
      </c>
      <c r="K37" s="12" t="str">
        <f t="array" ref="K37">IFERROR(INDEX('AQS Data'!$P$2:$P$1072,MATCH(Summary!K$3&amp;MONTH(Summary!$F37)&amp;DAY(Summary!$F37)&amp;K$2,'AQS Data'!$N$2:$N$1072&amp;'AQS Data'!$M$2:$M$1072&amp;'AQS Data'!$L$2:$L$1072&amp;'AQS Data'!$E$2:$E$1072,0)),"")</f>
        <v/>
      </c>
      <c r="L37" s="12" t="str">
        <f t="array" ref="L37">IFERROR(INDEX('AQS Data'!$P$2:$P$1072,MATCH(Summary!L$3&amp;MONTH(Summary!$F37)&amp;DAY(Summary!$F37)&amp;L$2,'AQS Data'!$N$2:$N$1072&amp;'AQS Data'!$M$2:$M$1072&amp;'AQS Data'!$L$2:$L$1072&amp;'AQS Data'!$E$2:$E$1072,0)),"")</f>
        <v/>
      </c>
      <c r="M37" s="12" t="str">
        <f t="array" ref="M37">IFERROR(INDEX('AQS Data'!$P$2:$P$1072,MATCH(Summary!M$3&amp;MONTH(Summary!$F37)&amp;DAY(Summary!$F37)&amp;M$2,'AQS Data'!$N$2:$N$1072&amp;'AQS Data'!$M$2:$M$1072&amp;'AQS Data'!$L$2:$L$1072&amp;'AQS Data'!$E$2:$E$1072,0)),"")</f>
        <v/>
      </c>
      <c r="N37" s="12">
        <f t="array" ref="N37">IFERROR(INDEX('AQS Data'!$P$2:$P$1072,MATCH(Summary!N$3&amp;MONTH(Summary!$F37)&amp;DAY(Summary!$F37)&amp;N$2,'AQS Data'!$N$2:$N$1072&amp;'AQS Data'!$M$2:$M$1072&amp;'AQS Data'!$L$2:$L$1072&amp;'AQS Data'!$E$2:$E$1072,0)),"")</f>
        <v>4</v>
      </c>
      <c r="O37" s="12" t="str">
        <f t="array" ref="O37">IFERROR(INDEX('AQS Data'!$P$2:$P$1072,MATCH(Summary!O$3&amp;MONTH(Summary!$F37)&amp;DAY(Summary!$F37)&amp;O$2,'AQS Data'!$N$2:$N$1072&amp;'AQS Data'!$M$2:$M$1072&amp;'AQS Data'!$L$2:$L$1072&amp;'AQS Data'!$E$2:$E$1072,0)),"")</f>
        <v/>
      </c>
      <c r="P37" s="12" t="str">
        <f t="array" ref="P37">IFERROR(INDEX('AQS Data'!$P$2:$P$1072,MATCH(Summary!P$3&amp;MONTH(Summary!$F37)&amp;DAY(Summary!$F37)&amp;P$2,'AQS Data'!$N$2:$N$1072&amp;'AQS Data'!$M$2:$M$1072&amp;'AQS Data'!$L$2:$L$1072&amp;'AQS Data'!$E$2:$E$1072,0)),"")</f>
        <v/>
      </c>
      <c r="Q37" s="12" t="str">
        <f t="array" ref="Q37">IFERROR(INDEX('AQS Data'!$P$2:$P$1072,MATCH(Summary!Q$3&amp;MONTH(Summary!$F37)&amp;DAY(Summary!$F37)&amp;Q$2,'AQS Data'!$N$2:$N$1072&amp;'AQS Data'!$M$2:$M$1072&amp;'AQS Data'!$L$2:$L$1072&amp;'AQS Data'!$E$2:$E$1072,0)),"")</f>
        <v/>
      </c>
      <c r="R37" s="12">
        <f t="array" ref="R37">IFERROR(INDEX('AQS Data'!$P$2:$P$1072,MATCH(Summary!R$3&amp;MONTH(Summary!$F37)&amp;DAY(Summary!$F37)&amp;R$2,'AQS Data'!$N$2:$N$1072&amp;'AQS Data'!$M$2:$M$1072&amp;'AQS Data'!$L$2:$L$1072&amp;'AQS Data'!$E$2:$E$1072,0)),"")</f>
        <v>3.6</v>
      </c>
      <c r="S37" s="12" t="str">
        <f t="array" ref="S37">IFERROR(INDEX('AQS Data'!$P$2:$P$1072,MATCH(Summary!S$3&amp;MONTH(Summary!$F37)&amp;DAY(Summary!$F37)&amp;S$2,'AQS Data'!$N$2:$N$1072&amp;'AQS Data'!$M$2:$M$1072&amp;'AQS Data'!$L$2:$L$1072&amp;'AQS Data'!$E$2:$E$1072,0)),"")</f>
        <v/>
      </c>
      <c r="T37" s="12" t="str">
        <f t="array" ref="T37">IFERROR(INDEX('AQS Data'!$P$2:$P$1072,MATCH(Summary!T$3&amp;MONTH(Summary!$F37)&amp;DAY(Summary!$F37)&amp;T$2,'AQS Data'!$N$2:$N$1072&amp;'AQS Data'!$M$2:$M$1072&amp;'AQS Data'!$L$2:$L$1072&amp;'AQS Data'!$E$2:$E$1072,0)),"")</f>
        <v/>
      </c>
      <c r="U37" s="12" t="str">
        <f t="array" ref="U37">IFERROR(INDEX('AQS Data'!$P$2:$P$1072,MATCH(Summary!U$3&amp;MONTH(Summary!$F37)&amp;DAY(Summary!$F37)&amp;U$2,'AQS Data'!$N$2:$N$1072&amp;'AQS Data'!$M$2:$M$1072&amp;'AQS Data'!$L$2:$L$1072&amp;'AQS Data'!$E$2:$E$1072,0)),"")</f>
        <v/>
      </c>
      <c r="V37" s="12">
        <f t="array" ref="V37">IFERROR(INDEX('AQS Data'!$P$2:$P$1072,MATCH(Summary!V$3&amp;MONTH(Summary!$F37)&amp;DAY(Summary!$F37)&amp;V$2,'AQS Data'!$N$2:$N$1072&amp;'AQS Data'!$M$2:$M$1072&amp;'AQS Data'!$L$2:$L$1072&amp;'AQS Data'!$E$2:$E$1072,0)),"")</f>
        <v>4.8</v>
      </c>
      <c r="W37" s="12" t="str">
        <f t="array" ref="W37">IFERROR(INDEX('AQS Data'!$P$2:$P$1072,MATCH(Summary!W$3&amp;MONTH(Summary!$F37)&amp;DAY(Summary!$F37)&amp;W$2,'AQS Data'!$N$2:$N$1072&amp;'AQS Data'!$M$2:$M$1072&amp;'AQS Data'!$L$2:$L$1072&amp;'AQS Data'!$E$2:$E$1072,0)),"")</f>
        <v/>
      </c>
      <c r="X37" s="19" t="str">
        <f t="array" ref="X37">IFERROR(INDEX('AQS Data'!$P$2:$P$1072,MATCH(Summary!X$3&amp;MONTH(Summary!$F37)&amp;DAY(Summary!$F37)&amp;X$2,'AQS Data'!$N$2:$N$1072&amp;'AQS Data'!$M$2:$M$1072&amp;'AQS Data'!$L$2:$L$1072&amp;'AQS Data'!$E$2:$E$1072,0)),"")</f>
        <v/>
      </c>
      <c r="Z37" s="25">
        <v>42920</v>
      </c>
      <c r="AA37" s="11">
        <f t="array" ref="AA37">IFERROR(INDEX('AQS Data'!$P$2:$P$1072,MATCH(Summary!AA$3&amp;MONTH(Summary!$F37)&amp;DAY(Summary!$F37)&amp;AA$2,'AQS Data'!$N$2:$N$1072&amp;'AQS Data'!$M$2:$M$1072&amp;'AQS Data'!$L$2:$L$1072&amp;'AQS Data'!$E$2:$E$1072,0)),"")</f>
        <v>3.5</v>
      </c>
      <c r="AB37" s="12" t="str">
        <f t="array" ref="AB37">IFERROR(INDEX('AQS Data'!$P$2:$P$1072,MATCH(Summary!AB$3&amp;MONTH(Summary!$F37)&amp;DAY(Summary!$F37)&amp;AB$2,'AQS Data'!$N$2:$N$1072&amp;'AQS Data'!$M$2:$M$1072&amp;'AQS Data'!$L$2:$L$1072&amp;'AQS Data'!$E$2:$E$1072,0)),"")</f>
        <v/>
      </c>
      <c r="AC37" s="12" t="str">
        <f t="array" ref="AC37">IFERROR(INDEX('AQS Data'!$P$2:$P$1072,MATCH(Summary!AC$3&amp;MONTH(Summary!$F37)&amp;DAY(Summary!$F37)&amp;AC$2,'AQS Data'!$N$2:$N$1072&amp;'AQS Data'!$M$2:$M$1072&amp;'AQS Data'!$L$2:$L$1072&amp;'AQS Data'!$E$2:$E$1072,0)),"")</f>
        <v/>
      </c>
      <c r="AD37" s="12" t="str">
        <f t="array" ref="AD37">IFERROR(INDEX('AQS Data'!$P$2:$P$1072,MATCH(Summary!AD$3&amp;MONTH(Summary!$F37)&amp;DAY(Summary!$F37)&amp;AD$2,'AQS Data'!$N$2:$N$1072&amp;'AQS Data'!$M$2:$M$1072&amp;'AQS Data'!$L$2:$L$1072&amp;'AQS Data'!$E$2:$E$1072,0)),"")</f>
        <v/>
      </c>
      <c r="AE37" s="12">
        <f t="array" ref="AE37">IFERROR(INDEX('AQS Data'!$P$2:$P$1072,MATCH(Summary!AE$3&amp;MONTH(Summary!$F37)&amp;DAY(Summary!$F37)&amp;AE$2,'AQS Data'!$N$2:$N$1072&amp;'AQS Data'!$M$2:$M$1072&amp;'AQS Data'!$L$2:$L$1072&amp;'AQS Data'!$E$2:$E$1072,0)),"")</f>
        <v>4.5</v>
      </c>
      <c r="AF37" s="12" t="str">
        <f t="array" ref="AF37">IFERROR(INDEX('AQS Data'!$P$2:$P$1072,MATCH(Summary!AF$3&amp;MONTH(Summary!$F37)&amp;DAY(Summary!$F37)&amp;AF$2,'AQS Data'!$N$2:$N$1072&amp;'AQS Data'!$M$2:$M$1072&amp;'AQS Data'!$L$2:$L$1072&amp;'AQS Data'!$E$2:$E$1072,0)),"")</f>
        <v/>
      </c>
      <c r="AG37" s="19" t="str">
        <f t="array" ref="AG37">IFERROR(INDEX('AQS Data'!$P$2:$P$1072,MATCH(Summary!AG$3&amp;MONTH(Summary!$F37)&amp;DAY(Summary!$F37)&amp;AG$2,'AQS Data'!$N$2:$N$1072&amp;'AQS Data'!$M$2:$M$1072&amp;'AQS Data'!$L$2:$L$1072&amp;'AQS Data'!$E$2:$E$1072,0)),"")</f>
        <v/>
      </c>
      <c r="AI37" s="25">
        <v>42920</v>
      </c>
      <c r="AJ37" s="11" t="str">
        <f t="array" ref="AJ37">IFERROR(INDEX('AQS Data'!$P$2:$P$1072,MATCH(Summary!AJ$3&amp;MONTH(Summary!$F37)&amp;DAY(Summary!$F37)&amp;AJ$2,'AQS Data'!$N$2:$N$1072&amp;'AQS Data'!$M$2:$M$1072&amp;'AQS Data'!$L$2:$L$1072&amp;'AQS Data'!$E$2:$E$1072,0)),"")</f>
        <v/>
      </c>
      <c r="AK37" s="106"/>
      <c r="AL37" s="106"/>
      <c r="AM37" s="12" t="str">
        <f t="array" ref="AM37">IFERROR(INDEX('AQS Data'!$P$2:$P$1072,MATCH(Summary!AM$3&amp;MONTH(Summary!$F37)&amp;DAY(Summary!$F37)&amp;AM$2,'AQS Data'!$N$2:$N$1072&amp;'AQS Data'!$M$2:$M$1072&amp;'AQS Data'!$L$2:$L$1072&amp;'AQS Data'!$E$2:$E$1072,0)),"")</f>
        <v/>
      </c>
      <c r="AN37" s="19" t="str">
        <f t="array" ref="AN37">IFERROR(INDEX('AQS Data'!$P$2:$P$1072,MATCH(Summary!AN$3&amp;MONTH(Summary!$F37)&amp;DAY(Summary!$F37)&amp;AN$2,'AQS Data'!$N$2:$N$1072&amp;'AQS Data'!$M$2:$M$1072&amp;'AQS Data'!$L$2:$L$1072&amp;'AQS Data'!$E$2:$E$1072,0)),"")</f>
        <v/>
      </c>
    </row>
    <row r="38" spans="6:40" x14ac:dyDescent="0.25">
      <c r="F38" s="25">
        <v>42921</v>
      </c>
      <c r="G38" s="11" t="str">
        <f t="array" ref="G38">IFERROR(INDEX('AQS Data'!$P$2:$P$1072,MATCH(Summary!G$3&amp;MONTH(Summary!$F38)&amp;DAY(Summary!$F38)&amp;G$2,'AQS Data'!$N$2:$N$1072&amp;'AQS Data'!$M$2:$M$1072&amp;'AQS Data'!$L$2:$L$1072&amp;'AQS Data'!$E$2:$E$1072,0)),"")</f>
        <v/>
      </c>
      <c r="H38" s="12">
        <f t="array" ref="H38">IFERROR(INDEX('AQS Data'!$P$2:$P$1072,MATCH(Summary!H$3&amp;MONTH(Summary!$F38)&amp;DAY(Summary!$F38)&amp;H$2,'AQS Data'!$N$2:$N$1072&amp;'AQS Data'!$M$2:$M$1072&amp;'AQS Data'!$L$2:$L$1072&amp;'AQS Data'!$E$2:$E$1072,0)),"")</f>
        <v>45.3</v>
      </c>
      <c r="I38" s="12" t="str">
        <f t="array" ref="I38">IFERROR(INDEX('AQS Data'!$P$2:$P$1072,MATCH(Summary!I$3&amp;MONTH(Summary!$F38)&amp;DAY(Summary!$F38)&amp;I$2,'AQS Data'!$N$2:$N$1072&amp;'AQS Data'!$M$2:$M$1072&amp;'AQS Data'!$L$2:$L$1072&amp;'AQS Data'!$E$2:$E$1072,0)),"")</f>
        <v/>
      </c>
      <c r="J38" s="12" t="str">
        <f t="array" ref="J38">IFERROR(INDEX('AQS Data'!$P$2:$P$1072,MATCH(Summary!J$3&amp;MONTH(Summary!$F38)&amp;DAY(Summary!$F38)&amp;J$2,'AQS Data'!$N$2:$N$1072&amp;'AQS Data'!$M$2:$M$1072&amp;'AQS Data'!$L$2:$L$1072&amp;'AQS Data'!$E$2:$E$1072,0)),"")</f>
        <v/>
      </c>
      <c r="K38" s="12">
        <f t="array" ref="K38">IFERROR(INDEX('AQS Data'!$P$2:$P$1072,MATCH(Summary!K$3&amp;MONTH(Summary!$F38)&amp;DAY(Summary!$F38)&amp;K$2,'AQS Data'!$N$2:$N$1072&amp;'AQS Data'!$M$2:$M$1072&amp;'AQS Data'!$L$2:$L$1072&amp;'AQS Data'!$E$2:$E$1072,0)),"")</f>
        <v>3.5</v>
      </c>
      <c r="L38" s="12" t="str">
        <f t="array" ref="L38">IFERROR(INDEX('AQS Data'!$P$2:$P$1072,MATCH(Summary!L$3&amp;MONTH(Summary!$F38)&amp;DAY(Summary!$F38)&amp;L$2,'AQS Data'!$N$2:$N$1072&amp;'AQS Data'!$M$2:$M$1072&amp;'AQS Data'!$L$2:$L$1072&amp;'AQS Data'!$E$2:$E$1072,0)),"")</f>
        <v/>
      </c>
      <c r="M38" s="12" t="str">
        <f t="array" ref="M38">IFERROR(INDEX('AQS Data'!$P$2:$P$1072,MATCH(Summary!M$3&amp;MONTH(Summary!$F38)&amp;DAY(Summary!$F38)&amp;M$2,'AQS Data'!$N$2:$N$1072&amp;'AQS Data'!$M$2:$M$1072&amp;'AQS Data'!$L$2:$L$1072&amp;'AQS Data'!$E$2:$E$1072,0)),"")</f>
        <v/>
      </c>
      <c r="N38" s="12" t="str">
        <f t="array" ref="N38">IFERROR(INDEX('AQS Data'!$P$2:$P$1072,MATCH(Summary!N$3&amp;MONTH(Summary!$F38)&amp;DAY(Summary!$F38)&amp;N$2,'AQS Data'!$N$2:$N$1072&amp;'AQS Data'!$M$2:$M$1072&amp;'AQS Data'!$L$2:$L$1072&amp;'AQS Data'!$E$2:$E$1072,0)),"")</f>
        <v/>
      </c>
      <c r="O38" s="12">
        <f t="array" ref="O38">IFERROR(INDEX('AQS Data'!$P$2:$P$1072,MATCH(Summary!O$3&amp;MONTH(Summary!$F38)&amp;DAY(Summary!$F38)&amp;O$2,'AQS Data'!$N$2:$N$1072&amp;'AQS Data'!$M$2:$M$1072&amp;'AQS Data'!$L$2:$L$1072&amp;'AQS Data'!$E$2:$E$1072,0)),"")</f>
        <v>5.7</v>
      </c>
      <c r="P38" s="12">
        <f t="array" ref="P38">IFERROR(INDEX('AQS Data'!$P$2:$P$1072,MATCH(Summary!P$3&amp;MONTH(Summary!$F38)&amp;DAY(Summary!$F38)&amp;P$2,'AQS Data'!$N$2:$N$1072&amp;'AQS Data'!$M$2:$M$1072&amp;'AQS Data'!$L$2:$L$1072&amp;'AQS Data'!$E$2:$E$1072,0)),"")</f>
        <v>6.4</v>
      </c>
      <c r="Q38" s="12" t="str">
        <f t="array" ref="Q38">IFERROR(INDEX('AQS Data'!$P$2:$P$1072,MATCH(Summary!Q$3&amp;MONTH(Summary!$F38)&amp;DAY(Summary!$F38)&amp;Q$2,'AQS Data'!$N$2:$N$1072&amp;'AQS Data'!$M$2:$M$1072&amp;'AQS Data'!$L$2:$L$1072&amp;'AQS Data'!$E$2:$E$1072,0)),"")</f>
        <v/>
      </c>
      <c r="R38" s="12" t="str">
        <f t="array" ref="R38">IFERROR(INDEX('AQS Data'!$P$2:$P$1072,MATCH(Summary!R$3&amp;MONTH(Summary!$F38)&amp;DAY(Summary!$F38)&amp;R$2,'AQS Data'!$N$2:$N$1072&amp;'AQS Data'!$M$2:$M$1072&amp;'AQS Data'!$L$2:$L$1072&amp;'AQS Data'!$E$2:$E$1072,0)),"")</f>
        <v/>
      </c>
      <c r="S38" s="12">
        <f t="array" ref="S38">IFERROR(INDEX('AQS Data'!$P$2:$P$1072,MATCH(Summary!S$3&amp;MONTH(Summary!$F38)&amp;DAY(Summary!$F38)&amp;S$2,'AQS Data'!$N$2:$N$1072&amp;'AQS Data'!$M$2:$M$1072&amp;'AQS Data'!$L$2:$L$1072&amp;'AQS Data'!$E$2:$E$1072,0)),"")</f>
        <v>2.1</v>
      </c>
      <c r="T38" s="12">
        <f t="array" ref="T38">IFERROR(INDEX('AQS Data'!$P$2:$P$1072,MATCH(Summary!T$3&amp;MONTH(Summary!$F38)&amp;DAY(Summary!$F38)&amp;T$2,'AQS Data'!$N$2:$N$1072&amp;'AQS Data'!$M$2:$M$1072&amp;'AQS Data'!$L$2:$L$1072&amp;'AQS Data'!$E$2:$E$1072,0)),"")</f>
        <v>2.2000000000000002</v>
      </c>
      <c r="U38" s="12" t="str">
        <f t="array" ref="U38">IFERROR(INDEX('AQS Data'!$P$2:$P$1072,MATCH(Summary!U$3&amp;MONTH(Summary!$F38)&amp;DAY(Summary!$F38)&amp;U$2,'AQS Data'!$N$2:$N$1072&amp;'AQS Data'!$M$2:$M$1072&amp;'AQS Data'!$L$2:$L$1072&amp;'AQS Data'!$E$2:$E$1072,0)),"")</f>
        <v/>
      </c>
      <c r="V38" s="12" t="str">
        <f t="array" ref="V38">IFERROR(INDEX('AQS Data'!$P$2:$P$1072,MATCH(Summary!V$3&amp;MONTH(Summary!$F38)&amp;DAY(Summary!$F38)&amp;V$2,'AQS Data'!$N$2:$N$1072&amp;'AQS Data'!$M$2:$M$1072&amp;'AQS Data'!$L$2:$L$1072&amp;'AQS Data'!$E$2:$E$1072,0)),"")</f>
        <v/>
      </c>
      <c r="W38" s="12">
        <f t="array" ref="W38">IFERROR(INDEX('AQS Data'!$P$2:$P$1072,MATCH(Summary!W$3&amp;MONTH(Summary!$F38)&amp;DAY(Summary!$F38)&amp;W$2,'AQS Data'!$N$2:$N$1072&amp;'AQS Data'!$M$2:$M$1072&amp;'AQS Data'!$L$2:$L$1072&amp;'AQS Data'!$E$2:$E$1072,0)),"")</f>
        <v>14</v>
      </c>
      <c r="X38" s="19">
        <f t="array" ref="X38">IFERROR(INDEX('AQS Data'!$P$2:$P$1072,MATCH(Summary!X$3&amp;MONTH(Summary!$F38)&amp;DAY(Summary!$F38)&amp;X$2,'AQS Data'!$N$2:$N$1072&amp;'AQS Data'!$M$2:$M$1072&amp;'AQS Data'!$L$2:$L$1072&amp;'AQS Data'!$E$2:$E$1072,0)),"")</f>
        <v>3.4</v>
      </c>
      <c r="Z38" s="25">
        <v>42921</v>
      </c>
      <c r="AA38" s="11" t="str">
        <f t="array" ref="AA38">IFERROR(INDEX('AQS Data'!$P$2:$P$1072,MATCH(Summary!AA$3&amp;MONTH(Summary!$F38)&amp;DAY(Summary!$F38)&amp;AA$2,'AQS Data'!$N$2:$N$1072&amp;'AQS Data'!$M$2:$M$1072&amp;'AQS Data'!$L$2:$L$1072&amp;'AQS Data'!$E$2:$E$1072,0)),"")</f>
        <v/>
      </c>
      <c r="AB38" s="12">
        <f t="array" ref="AB38">IFERROR(INDEX('AQS Data'!$P$2:$P$1072,MATCH(Summary!AB$3&amp;MONTH(Summary!$F38)&amp;DAY(Summary!$F38)&amp;AB$2,'AQS Data'!$N$2:$N$1072&amp;'AQS Data'!$M$2:$M$1072&amp;'AQS Data'!$L$2:$L$1072&amp;'AQS Data'!$E$2:$E$1072,0)),"")</f>
        <v>2.2999999999999998</v>
      </c>
      <c r="AC38" s="12">
        <f t="array" ref="AC38">IFERROR(INDEX('AQS Data'!$P$2:$P$1072,MATCH(Summary!AC$3&amp;MONTH(Summary!$F38)&amp;DAY(Summary!$F38)&amp;AC$2,'AQS Data'!$N$2:$N$1072&amp;'AQS Data'!$M$2:$M$1072&amp;'AQS Data'!$L$2:$L$1072&amp;'AQS Data'!$E$2:$E$1072,0)),"")</f>
        <v>1.9</v>
      </c>
      <c r="AD38" s="12" t="str">
        <f t="array" ref="AD38">IFERROR(INDEX('AQS Data'!$P$2:$P$1072,MATCH(Summary!AD$3&amp;MONTH(Summary!$F38)&amp;DAY(Summary!$F38)&amp;AD$2,'AQS Data'!$N$2:$N$1072&amp;'AQS Data'!$M$2:$M$1072&amp;'AQS Data'!$L$2:$L$1072&amp;'AQS Data'!$E$2:$E$1072,0)),"")</f>
        <v/>
      </c>
      <c r="AE38" s="12" t="str">
        <f t="array" ref="AE38">IFERROR(INDEX('AQS Data'!$P$2:$P$1072,MATCH(Summary!AE$3&amp;MONTH(Summary!$F38)&amp;DAY(Summary!$F38)&amp;AE$2,'AQS Data'!$N$2:$N$1072&amp;'AQS Data'!$M$2:$M$1072&amp;'AQS Data'!$L$2:$L$1072&amp;'AQS Data'!$E$2:$E$1072,0)),"")</f>
        <v/>
      </c>
      <c r="AF38" s="12">
        <f t="array" ref="AF38">IFERROR(INDEX('AQS Data'!$P$2:$P$1072,MATCH(Summary!AF$3&amp;MONTH(Summary!$F38)&amp;DAY(Summary!$F38)&amp;AF$2,'AQS Data'!$N$2:$N$1072&amp;'AQS Data'!$M$2:$M$1072&amp;'AQS Data'!$L$2:$L$1072&amp;'AQS Data'!$E$2:$E$1072,0)),"")</f>
        <v>13.8</v>
      </c>
      <c r="AG38" s="19">
        <f t="array" ref="AG38">IFERROR(INDEX('AQS Data'!$P$2:$P$1072,MATCH(Summary!AG$3&amp;MONTH(Summary!$F38)&amp;DAY(Summary!$F38)&amp;AG$2,'AQS Data'!$N$2:$N$1072&amp;'AQS Data'!$M$2:$M$1072&amp;'AQS Data'!$L$2:$L$1072&amp;'AQS Data'!$E$2:$E$1072,0)),"")</f>
        <v>3.2</v>
      </c>
      <c r="AI38" s="25">
        <v>42921</v>
      </c>
      <c r="AJ38" s="11">
        <f t="array" ref="AJ38">IFERROR(INDEX('AQS Data'!$P$2:$P$1072,MATCH(Summary!AJ$3&amp;MONTH(Summary!$F38)&amp;DAY(Summary!$F38)&amp;AJ$2,'AQS Data'!$N$2:$N$1072&amp;'AQS Data'!$M$2:$M$1072&amp;'AQS Data'!$L$2:$L$1072&amp;'AQS Data'!$E$2:$E$1072,0)),"")</f>
        <v>1.6</v>
      </c>
      <c r="AK38" s="106"/>
      <c r="AL38" s="106"/>
      <c r="AM38" s="12">
        <f t="array" ref="AM38">IFERROR(INDEX('AQS Data'!$P$2:$P$1072,MATCH(Summary!AM$3&amp;MONTH(Summary!$F38)&amp;DAY(Summary!$F38)&amp;AM$2,'AQS Data'!$N$2:$N$1072&amp;'AQS Data'!$M$2:$M$1072&amp;'AQS Data'!$L$2:$L$1072&amp;'AQS Data'!$E$2:$E$1072,0)),"")</f>
        <v>15.4</v>
      </c>
      <c r="AN38" s="19">
        <f t="array" ref="AN38">IFERROR(INDEX('AQS Data'!$P$2:$P$1072,MATCH(Summary!AN$3&amp;MONTH(Summary!$F38)&amp;DAY(Summary!$F38)&amp;AN$2,'AQS Data'!$N$2:$N$1072&amp;'AQS Data'!$M$2:$M$1072&amp;'AQS Data'!$L$2:$L$1072&amp;'AQS Data'!$E$2:$E$1072,0)),"")</f>
        <v>3.6</v>
      </c>
    </row>
    <row r="39" spans="6:40" x14ac:dyDescent="0.25">
      <c r="F39" s="25">
        <v>42922</v>
      </c>
      <c r="G39" s="11" t="str">
        <f t="array" ref="G39">IFERROR(INDEX('AQS Data'!$P$2:$P$1072,MATCH(Summary!G$3&amp;MONTH(Summary!$F39)&amp;DAY(Summary!$F39)&amp;G$2,'AQS Data'!$N$2:$N$1072&amp;'AQS Data'!$M$2:$M$1072&amp;'AQS Data'!$L$2:$L$1072&amp;'AQS Data'!$E$2:$E$1072,0)),"")</f>
        <v/>
      </c>
      <c r="H39" s="12" t="str">
        <f t="array" ref="H39">IFERROR(INDEX('AQS Data'!$P$2:$P$1072,MATCH(Summary!H$3&amp;MONTH(Summary!$F39)&amp;DAY(Summary!$F39)&amp;H$2,'AQS Data'!$N$2:$N$1072&amp;'AQS Data'!$M$2:$M$1072&amp;'AQS Data'!$L$2:$L$1072&amp;'AQS Data'!$E$2:$E$1072,0)),"")</f>
        <v/>
      </c>
      <c r="I39" s="12">
        <f t="array" ref="I39">IFERROR(INDEX('AQS Data'!$P$2:$P$1072,MATCH(Summary!I$3&amp;MONTH(Summary!$F39)&amp;DAY(Summary!$F39)&amp;I$2,'AQS Data'!$N$2:$N$1072&amp;'AQS Data'!$M$2:$M$1072&amp;'AQS Data'!$L$2:$L$1072&amp;'AQS Data'!$E$2:$E$1072,0)),"")</f>
        <v>2.7</v>
      </c>
      <c r="J39" s="12" t="str">
        <f t="array" ref="J39">IFERROR(INDEX('AQS Data'!$P$2:$P$1072,MATCH(Summary!J$3&amp;MONTH(Summary!$F39)&amp;DAY(Summary!$F39)&amp;J$2,'AQS Data'!$N$2:$N$1072&amp;'AQS Data'!$M$2:$M$1072&amp;'AQS Data'!$L$2:$L$1072&amp;'AQS Data'!$E$2:$E$1072,0)),"")</f>
        <v/>
      </c>
      <c r="K39" s="12" t="str">
        <f t="array" ref="K39">IFERROR(INDEX('AQS Data'!$P$2:$P$1072,MATCH(Summary!K$3&amp;MONTH(Summary!$F39)&amp;DAY(Summary!$F39)&amp;K$2,'AQS Data'!$N$2:$N$1072&amp;'AQS Data'!$M$2:$M$1072&amp;'AQS Data'!$L$2:$L$1072&amp;'AQS Data'!$E$2:$E$1072,0)),"")</f>
        <v/>
      </c>
      <c r="L39" s="12" t="str">
        <f t="array" ref="L39">IFERROR(INDEX('AQS Data'!$P$2:$P$1072,MATCH(Summary!L$3&amp;MONTH(Summary!$F39)&amp;DAY(Summary!$F39)&amp;L$2,'AQS Data'!$N$2:$N$1072&amp;'AQS Data'!$M$2:$M$1072&amp;'AQS Data'!$L$2:$L$1072&amp;'AQS Data'!$E$2:$E$1072,0)),"")</f>
        <v/>
      </c>
      <c r="M39" s="12" t="str">
        <f t="array" ref="M39">IFERROR(INDEX('AQS Data'!$P$2:$P$1072,MATCH(Summary!M$3&amp;MONTH(Summary!$F39)&amp;DAY(Summary!$F39)&amp;M$2,'AQS Data'!$N$2:$N$1072&amp;'AQS Data'!$M$2:$M$1072&amp;'AQS Data'!$L$2:$L$1072&amp;'AQS Data'!$E$2:$E$1072,0)),"")</f>
        <v/>
      </c>
      <c r="N39" s="12" t="str">
        <f t="array" ref="N39">IFERROR(INDEX('AQS Data'!$P$2:$P$1072,MATCH(Summary!N$3&amp;MONTH(Summary!$F39)&amp;DAY(Summary!$F39)&amp;N$2,'AQS Data'!$N$2:$N$1072&amp;'AQS Data'!$M$2:$M$1072&amp;'AQS Data'!$L$2:$L$1072&amp;'AQS Data'!$E$2:$E$1072,0)),"")</f>
        <v/>
      </c>
      <c r="O39" s="12" t="str">
        <f t="array" ref="O39">IFERROR(INDEX('AQS Data'!$P$2:$P$1072,MATCH(Summary!O$3&amp;MONTH(Summary!$F39)&amp;DAY(Summary!$F39)&amp;O$2,'AQS Data'!$N$2:$N$1072&amp;'AQS Data'!$M$2:$M$1072&amp;'AQS Data'!$L$2:$L$1072&amp;'AQS Data'!$E$2:$E$1072,0)),"")</f>
        <v/>
      </c>
      <c r="P39" s="12" t="str">
        <f t="array" ref="P39">IFERROR(INDEX('AQS Data'!$P$2:$P$1072,MATCH(Summary!P$3&amp;MONTH(Summary!$F39)&amp;DAY(Summary!$F39)&amp;P$2,'AQS Data'!$N$2:$N$1072&amp;'AQS Data'!$M$2:$M$1072&amp;'AQS Data'!$L$2:$L$1072&amp;'AQS Data'!$E$2:$E$1072,0)),"")</f>
        <v/>
      </c>
      <c r="Q39" s="12">
        <f t="array" ref="Q39">IFERROR(INDEX('AQS Data'!$P$2:$P$1072,MATCH(Summary!Q$3&amp;MONTH(Summary!$F39)&amp;DAY(Summary!$F39)&amp;Q$2,'AQS Data'!$N$2:$N$1072&amp;'AQS Data'!$M$2:$M$1072&amp;'AQS Data'!$L$2:$L$1072&amp;'AQS Data'!$E$2:$E$1072,0)),"")</f>
        <v>44.1</v>
      </c>
      <c r="R39" s="12" t="str">
        <f t="array" ref="R39">IFERROR(INDEX('AQS Data'!$P$2:$P$1072,MATCH(Summary!R$3&amp;MONTH(Summary!$F39)&amp;DAY(Summary!$F39)&amp;R$2,'AQS Data'!$N$2:$N$1072&amp;'AQS Data'!$M$2:$M$1072&amp;'AQS Data'!$L$2:$L$1072&amp;'AQS Data'!$E$2:$E$1072,0)),"")</f>
        <v/>
      </c>
      <c r="S39" s="12" t="str">
        <f t="array" ref="S39">IFERROR(INDEX('AQS Data'!$P$2:$P$1072,MATCH(Summary!S$3&amp;MONTH(Summary!$F39)&amp;DAY(Summary!$F39)&amp;S$2,'AQS Data'!$N$2:$N$1072&amp;'AQS Data'!$M$2:$M$1072&amp;'AQS Data'!$L$2:$L$1072&amp;'AQS Data'!$E$2:$E$1072,0)),"")</f>
        <v/>
      </c>
      <c r="T39" s="12" t="str">
        <f t="array" ref="T39">IFERROR(INDEX('AQS Data'!$P$2:$P$1072,MATCH(Summary!T$3&amp;MONTH(Summary!$F39)&amp;DAY(Summary!$F39)&amp;T$2,'AQS Data'!$N$2:$N$1072&amp;'AQS Data'!$M$2:$M$1072&amp;'AQS Data'!$L$2:$L$1072&amp;'AQS Data'!$E$2:$E$1072,0)),"")</f>
        <v/>
      </c>
      <c r="U39" s="12">
        <f t="array" ref="U39">IFERROR(INDEX('AQS Data'!$P$2:$P$1072,MATCH(Summary!U$3&amp;MONTH(Summary!$F39)&amp;DAY(Summary!$F39)&amp;U$2,'AQS Data'!$N$2:$N$1072&amp;'AQS Data'!$M$2:$M$1072&amp;'AQS Data'!$L$2:$L$1072&amp;'AQS Data'!$E$2:$E$1072,0)),"")</f>
        <v>34.4</v>
      </c>
      <c r="V39" s="12" t="str">
        <f t="array" ref="V39">IFERROR(INDEX('AQS Data'!$P$2:$P$1072,MATCH(Summary!V$3&amp;MONTH(Summary!$F39)&amp;DAY(Summary!$F39)&amp;V$2,'AQS Data'!$N$2:$N$1072&amp;'AQS Data'!$M$2:$M$1072&amp;'AQS Data'!$L$2:$L$1072&amp;'AQS Data'!$E$2:$E$1072,0)),"")</f>
        <v/>
      </c>
      <c r="W39" s="12" t="str">
        <f t="array" ref="W39">IFERROR(INDEX('AQS Data'!$P$2:$P$1072,MATCH(Summary!W$3&amp;MONTH(Summary!$F39)&amp;DAY(Summary!$F39)&amp;W$2,'AQS Data'!$N$2:$N$1072&amp;'AQS Data'!$M$2:$M$1072&amp;'AQS Data'!$L$2:$L$1072&amp;'AQS Data'!$E$2:$E$1072,0)),"")</f>
        <v/>
      </c>
      <c r="X39" s="19" t="str">
        <f t="array" ref="X39">IFERROR(INDEX('AQS Data'!$P$2:$P$1072,MATCH(Summary!X$3&amp;MONTH(Summary!$F39)&amp;DAY(Summary!$F39)&amp;X$2,'AQS Data'!$N$2:$N$1072&amp;'AQS Data'!$M$2:$M$1072&amp;'AQS Data'!$L$2:$L$1072&amp;'AQS Data'!$E$2:$E$1072,0)),"")</f>
        <v/>
      </c>
      <c r="Z39" s="25">
        <v>42922</v>
      </c>
      <c r="AA39" s="11" t="str">
        <f t="array" ref="AA39">IFERROR(INDEX('AQS Data'!$P$2:$P$1072,MATCH(Summary!AA$3&amp;MONTH(Summary!$F39)&amp;DAY(Summary!$F39)&amp;AA$2,'AQS Data'!$N$2:$N$1072&amp;'AQS Data'!$M$2:$M$1072&amp;'AQS Data'!$L$2:$L$1072&amp;'AQS Data'!$E$2:$E$1072,0)),"")</f>
        <v/>
      </c>
      <c r="AB39" s="12" t="str">
        <f t="array" ref="AB39">IFERROR(INDEX('AQS Data'!$P$2:$P$1072,MATCH(Summary!AB$3&amp;MONTH(Summary!$F39)&amp;DAY(Summary!$F39)&amp;AB$2,'AQS Data'!$N$2:$N$1072&amp;'AQS Data'!$M$2:$M$1072&amp;'AQS Data'!$L$2:$L$1072&amp;'AQS Data'!$E$2:$E$1072,0)),"")</f>
        <v/>
      </c>
      <c r="AC39" s="12" t="str">
        <f t="array" ref="AC39">IFERROR(INDEX('AQS Data'!$P$2:$P$1072,MATCH(Summary!AC$3&amp;MONTH(Summary!$F39)&amp;DAY(Summary!$F39)&amp;AC$2,'AQS Data'!$N$2:$N$1072&amp;'AQS Data'!$M$2:$M$1072&amp;'AQS Data'!$L$2:$L$1072&amp;'AQS Data'!$E$2:$E$1072,0)),"")</f>
        <v/>
      </c>
      <c r="AD39" s="12">
        <f t="array" ref="AD39">IFERROR(INDEX('AQS Data'!$P$2:$P$1072,MATCH(Summary!AD$3&amp;MONTH(Summary!$F39)&amp;DAY(Summary!$F39)&amp;AD$2,'AQS Data'!$N$2:$N$1072&amp;'AQS Data'!$M$2:$M$1072&amp;'AQS Data'!$L$2:$L$1072&amp;'AQS Data'!$E$2:$E$1072,0)),"")</f>
        <v>27.4</v>
      </c>
      <c r="AE39" s="12" t="str">
        <f t="array" ref="AE39">IFERROR(INDEX('AQS Data'!$P$2:$P$1072,MATCH(Summary!AE$3&amp;MONTH(Summary!$F39)&amp;DAY(Summary!$F39)&amp;AE$2,'AQS Data'!$N$2:$N$1072&amp;'AQS Data'!$M$2:$M$1072&amp;'AQS Data'!$L$2:$L$1072&amp;'AQS Data'!$E$2:$E$1072,0)),"")</f>
        <v/>
      </c>
      <c r="AF39" s="12" t="str">
        <f t="array" ref="AF39">IFERROR(INDEX('AQS Data'!$P$2:$P$1072,MATCH(Summary!AF$3&amp;MONTH(Summary!$F39)&amp;DAY(Summary!$F39)&amp;AF$2,'AQS Data'!$N$2:$N$1072&amp;'AQS Data'!$M$2:$M$1072&amp;'AQS Data'!$L$2:$L$1072&amp;'AQS Data'!$E$2:$E$1072,0)),"")</f>
        <v/>
      </c>
      <c r="AG39" s="19" t="str">
        <f t="array" ref="AG39">IFERROR(INDEX('AQS Data'!$P$2:$P$1072,MATCH(Summary!AG$3&amp;MONTH(Summary!$F39)&amp;DAY(Summary!$F39)&amp;AG$2,'AQS Data'!$N$2:$N$1072&amp;'AQS Data'!$M$2:$M$1072&amp;'AQS Data'!$L$2:$L$1072&amp;'AQS Data'!$E$2:$E$1072,0)),"")</f>
        <v/>
      </c>
      <c r="AI39" s="25">
        <v>42922</v>
      </c>
      <c r="AJ39" s="11" t="str">
        <f t="array" ref="AJ39">IFERROR(INDEX('AQS Data'!$P$2:$P$1072,MATCH(Summary!AJ$3&amp;MONTH(Summary!$F39)&amp;DAY(Summary!$F39)&amp;AJ$2,'AQS Data'!$N$2:$N$1072&amp;'AQS Data'!$M$2:$M$1072&amp;'AQS Data'!$L$2:$L$1072&amp;'AQS Data'!$E$2:$E$1072,0)),"")</f>
        <v/>
      </c>
      <c r="AK39" s="106"/>
      <c r="AL39" s="106"/>
      <c r="AM39" s="12" t="str">
        <f t="array" ref="AM39">IFERROR(INDEX('AQS Data'!$P$2:$P$1072,MATCH(Summary!AM$3&amp;MONTH(Summary!$F39)&amp;DAY(Summary!$F39)&amp;AM$2,'AQS Data'!$N$2:$N$1072&amp;'AQS Data'!$M$2:$M$1072&amp;'AQS Data'!$L$2:$L$1072&amp;'AQS Data'!$E$2:$E$1072,0)),"")</f>
        <v/>
      </c>
      <c r="AN39" s="19" t="str">
        <f t="array" ref="AN39">IFERROR(INDEX('AQS Data'!$P$2:$P$1072,MATCH(Summary!AN$3&amp;MONTH(Summary!$F39)&amp;DAY(Summary!$F39)&amp;AN$2,'AQS Data'!$N$2:$N$1072&amp;'AQS Data'!$M$2:$M$1072&amp;'AQS Data'!$L$2:$L$1072&amp;'AQS Data'!$E$2:$E$1072,0)),"")</f>
        <v/>
      </c>
    </row>
    <row r="40" spans="6:40" x14ac:dyDescent="0.25">
      <c r="F40" s="25">
        <v>42923</v>
      </c>
      <c r="G40" s="11" t="str">
        <f t="array" ref="G40">IFERROR(INDEX('AQS Data'!$P$2:$P$1072,MATCH(Summary!G$3&amp;MONTH(Summary!$F40)&amp;DAY(Summary!$F40)&amp;G$2,'AQS Data'!$N$2:$N$1072&amp;'AQS Data'!$M$2:$M$1072&amp;'AQS Data'!$L$2:$L$1072&amp;'AQS Data'!$E$2:$E$1072,0)),"")</f>
        <v/>
      </c>
      <c r="H40" s="12" t="str">
        <f t="array" ref="H40">IFERROR(INDEX('AQS Data'!$P$2:$P$1072,MATCH(Summary!H$3&amp;MONTH(Summary!$F40)&amp;DAY(Summary!$F40)&amp;H$2,'AQS Data'!$N$2:$N$1072&amp;'AQS Data'!$M$2:$M$1072&amp;'AQS Data'!$L$2:$L$1072&amp;'AQS Data'!$E$2:$E$1072,0)),"")</f>
        <v/>
      </c>
      <c r="I40" s="12" t="str">
        <f t="array" ref="I40">IFERROR(INDEX('AQS Data'!$P$2:$P$1072,MATCH(Summary!I$3&amp;MONTH(Summary!$F40)&amp;DAY(Summary!$F40)&amp;I$2,'AQS Data'!$N$2:$N$1072&amp;'AQS Data'!$M$2:$M$1072&amp;'AQS Data'!$L$2:$L$1072&amp;'AQS Data'!$E$2:$E$1072,0)),"")</f>
        <v/>
      </c>
      <c r="J40" s="12">
        <f t="array" ref="J40">IFERROR(INDEX('AQS Data'!$P$2:$P$1072,MATCH(Summary!J$3&amp;MONTH(Summary!$F40)&amp;DAY(Summary!$F40)&amp;J$2,'AQS Data'!$N$2:$N$1072&amp;'AQS Data'!$M$2:$M$1072&amp;'AQS Data'!$L$2:$L$1072&amp;'AQS Data'!$E$2:$E$1072,0)),"")</f>
        <v>7.5</v>
      </c>
      <c r="K40" s="12" t="str">
        <f t="array" ref="K40">IFERROR(INDEX('AQS Data'!$P$2:$P$1072,MATCH(Summary!K$3&amp;MONTH(Summary!$F40)&amp;DAY(Summary!$F40)&amp;K$2,'AQS Data'!$N$2:$N$1072&amp;'AQS Data'!$M$2:$M$1072&amp;'AQS Data'!$L$2:$L$1072&amp;'AQS Data'!$E$2:$E$1072,0)),"")</f>
        <v/>
      </c>
      <c r="L40" s="12" t="str">
        <f t="array" ref="L40">IFERROR(INDEX('AQS Data'!$P$2:$P$1072,MATCH(Summary!L$3&amp;MONTH(Summary!$F40)&amp;DAY(Summary!$F40)&amp;L$2,'AQS Data'!$N$2:$N$1072&amp;'AQS Data'!$M$2:$M$1072&amp;'AQS Data'!$L$2:$L$1072&amp;'AQS Data'!$E$2:$E$1072,0)),"")</f>
        <v/>
      </c>
      <c r="M40" s="12" t="str">
        <f t="array" ref="M40">IFERROR(INDEX('AQS Data'!$P$2:$P$1072,MATCH(Summary!M$3&amp;MONTH(Summary!$F40)&amp;DAY(Summary!$F40)&amp;M$2,'AQS Data'!$N$2:$N$1072&amp;'AQS Data'!$M$2:$M$1072&amp;'AQS Data'!$L$2:$L$1072&amp;'AQS Data'!$E$2:$E$1072,0)),"")</f>
        <v/>
      </c>
      <c r="N40" s="12" t="str">
        <f t="array" ref="N40">IFERROR(INDEX('AQS Data'!$P$2:$P$1072,MATCH(Summary!N$3&amp;MONTH(Summary!$F40)&amp;DAY(Summary!$F40)&amp;N$2,'AQS Data'!$N$2:$N$1072&amp;'AQS Data'!$M$2:$M$1072&amp;'AQS Data'!$L$2:$L$1072&amp;'AQS Data'!$E$2:$E$1072,0)),"")</f>
        <v/>
      </c>
      <c r="O40" s="12" t="str">
        <f t="array" ref="O40">IFERROR(INDEX('AQS Data'!$P$2:$P$1072,MATCH(Summary!O$3&amp;MONTH(Summary!$F40)&amp;DAY(Summary!$F40)&amp;O$2,'AQS Data'!$N$2:$N$1072&amp;'AQS Data'!$M$2:$M$1072&amp;'AQS Data'!$L$2:$L$1072&amp;'AQS Data'!$E$2:$E$1072,0)),"")</f>
        <v/>
      </c>
      <c r="P40" s="12" t="str">
        <f t="array" ref="P40">IFERROR(INDEX('AQS Data'!$P$2:$P$1072,MATCH(Summary!P$3&amp;MONTH(Summary!$F40)&amp;DAY(Summary!$F40)&amp;P$2,'AQS Data'!$N$2:$N$1072&amp;'AQS Data'!$M$2:$M$1072&amp;'AQS Data'!$L$2:$L$1072&amp;'AQS Data'!$E$2:$E$1072,0)),"")</f>
        <v/>
      </c>
      <c r="Q40" s="12" t="str">
        <f t="array" ref="Q40">IFERROR(INDEX('AQS Data'!$P$2:$P$1072,MATCH(Summary!Q$3&amp;MONTH(Summary!$F40)&amp;DAY(Summary!$F40)&amp;Q$2,'AQS Data'!$N$2:$N$1072&amp;'AQS Data'!$M$2:$M$1072&amp;'AQS Data'!$L$2:$L$1072&amp;'AQS Data'!$E$2:$E$1072,0)),"")</f>
        <v/>
      </c>
      <c r="R40" s="12">
        <f t="array" ref="R40">IFERROR(INDEX('AQS Data'!$P$2:$P$1072,MATCH(Summary!R$3&amp;MONTH(Summary!$F40)&amp;DAY(Summary!$F40)&amp;R$2,'AQS Data'!$N$2:$N$1072&amp;'AQS Data'!$M$2:$M$1072&amp;'AQS Data'!$L$2:$L$1072&amp;'AQS Data'!$E$2:$E$1072,0)),"")</f>
        <v>2.6</v>
      </c>
      <c r="S40" s="12" t="str">
        <f t="array" ref="S40">IFERROR(INDEX('AQS Data'!$P$2:$P$1072,MATCH(Summary!S$3&amp;MONTH(Summary!$F40)&amp;DAY(Summary!$F40)&amp;S$2,'AQS Data'!$N$2:$N$1072&amp;'AQS Data'!$M$2:$M$1072&amp;'AQS Data'!$L$2:$L$1072&amp;'AQS Data'!$E$2:$E$1072,0)),"")</f>
        <v/>
      </c>
      <c r="T40" s="12" t="str">
        <f t="array" ref="T40">IFERROR(INDEX('AQS Data'!$P$2:$P$1072,MATCH(Summary!T$3&amp;MONTH(Summary!$F40)&amp;DAY(Summary!$F40)&amp;T$2,'AQS Data'!$N$2:$N$1072&amp;'AQS Data'!$M$2:$M$1072&amp;'AQS Data'!$L$2:$L$1072&amp;'AQS Data'!$E$2:$E$1072,0)),"")</f>
        <v/>
      </c>
      <c r="U40" s="12" t="str">
        <f t="array" ref="U40">IFERROR(INDEX('AQS Data'!$P$2:$P$1072,MATCH(Summary!U$3&amp;MONTH(Summary!$F40)&amp;DAY(Summary!$F40)&amp;U$2,'AQS Data'!$N$2:$N$1072&amp;'AQS Data'!$M$2:$M$1072&amp;'AQS Data'!$L$2:$L$1072&amp;'AQS Data'!$E$2:$E$1072,0)),"")</f>
        <v/>
      </c>
      <c r="V40" s="12">
        <f t="array" ref="V40">IFERROR(INDEX('AQS Data'!$P$2:$P$1072,MATCH(Summary!V$3&amp;MONTH(Summary!$F40)&amp;DAY(Summary!$F40)&amp;V$2,'AQS Data'!$N$2:$N$1072&amp;'AQS Data'!$M$2:$M$1072&amp;'AQS Data'!$L$2:$L$1072&amp;'AQS Data'!$E$2:$E$1072,0)),"")</f>
        <v>2.9</v>
      </c>
      <c r="W40" s="12" t="str">
        <f t="array" ref="W40">IFERROR(INDEX('AQS Data'!$P$2:$P$1072,MATCH(Summary!W$3&amp;MONTH(Summary!$F40)&amp;DAY(Summary!$F40)&amp;W$2,'AQS Data'!$N$2:$N$1072&amp;'AQS Data'!$M$2:$M$1072&amp;'AQS Data'!$L$2:$L$1072&amp;'AQS Data'!$E$2:$E$1072,0)),"")</f>
        <v/>
      </c>
      <c r="X40" s="19" t="str">
        <f t="array" ref="X40">IFERROR(INDEX('AQS Data'!$P$2:$P$1072,MATCH(Summary!X$3&amp;MONTH(Summary!$F40)&amp;DAY(Summary!$F40)&amp;X$2,'AQS Data'!$N$2:$N$1072&amp;'AQS Data'!$M$2:$M$1072&amp;'AQS Data'!$L$2:$L$1072&amp;'AQS Data'!$E$2:$E$1072,0)),"")</f>
        <v/>
      </c>
      <c r="Z40" s="25">
        <v>42923</v>
      </c>
      <c r="AA40" s="11">
        <f t="array" ref="AA40">IFERROR(INDEX('AQS Data'!$P$2:$P$1072,MATCH(Summary!AA$3&amp;MONTH(Summary!$F40)&amp;DAY(Summary!$F40)&amp;AA$2,'AQS Data'!$N$2:$N$1072&amp;'AQS Data'!$M$2:$M$1072&amp;'AQS Data'!$L$2:$L$1072&amp;'AQS Data'!$E$2:$E$1072,0)),"")</f>
        <v>2.2999999999999998</v>
      </c>
      <c r="AB40" s="12" t="str">
        <f t="array" ref="AB40">IFERROR(INDEX('AQS Data'!$P$2:$P$1072,MATCH(Summary!AB$3&amp;MONTH(Summary!$F40)&amp;DAY(Summary!$F40)&amp;AB$2,'AQS Data'!$N$2:$N$1072&amp;'AQS Data'!$M$2:$M$1072&amp;'AQS Data'!$L$2:$L$1072&amp;'AQS Data'!$E$2:$E$1072,0)),"")</f>
        <v/>
      </c>
      <c r="AC40" s="12" t="str">
        <f t="array" ref="AC40">IFERROR(INDEX('AQS Data'!$P$2:$P$1072,MATCH(Summary!AC$3&amp;MONTH(Summary!$F40)&amp;DAY(Summary!$F40)&amp;AC$2,'AQS Data'!$N$2:$N$1072&amp;'AQS Data'!$M$2:$M$1072&amp;'AQS Data'!$L$2:$L$1072&amp;'AQS Data'!$E$2:$E$1072,0)),"")</f>
        <v/>
      </c>
      <c r="AD40" s="12" t="str">
        <f t="array" ref="AD40">IFERROR(INDEX('AQS Data'!$P$2:$P$1072,MATCH(Summary!AD$3&amp;MONTH(Summary!$F40)&amp;DAY(Summary!$F40)&amp;AD$2,'AQS Data'!$N$2:$N$1072&amp;'AQS Data'!$M$2:$M$1072&amp;'AQS Data'!$L$2:$L$1072&amp;'AQS Data'!$E$2:$E$1072,0)),"")</f>
        <v/>
      </c>
      <c r="AE40" s="12">
        <f t="array" ref="AE40">IFERROR(INDEX('AQS Data'!$P$2:$P$1072,MATCH(Summary!AE$3&amp;MONTH(Summary!$F40)&amp;DAY(Summary!$F40)&amp;AE$2,'AQS Data'!$N$2:$N$1072&amp;'AQS Data'!$M$2:$M$1072&amp;'AQS Data'!$L$2:$L$1072&amp;'AQS Data'!$E$2:$E$1072,0)),"")</f>
        <v>2.6</v>
      </c>
      <c r="AF40" s="12" t="str">
        <f t="array" ref="AF40">IFERROR(INDEX('AQS Data'!$P$2:$P$1072,MATCH(Summary!AF$3&amp;MONTH(Summary!$F40)&amp;DAY(Summary!$F40)&amp;AF$2,'AQS Data'!$N$2:$N$1072&amp;'AQS Data'!$M$2:$M$1072&amp;'AQS Data'!$L$2:$L$1072&amp;'AQS Data'!$E$2:$E$1072,0)),"")</f>
        <v/>
      </c>
      <c r="AG40" s="19" t="str">
        <f t="array" ref="AG40">IFERROR(INDEX('AQS Data'!$P$2:$P$1072,MATCH(Summary!AG$3&amp;MONTH(Summary!$F40)&amp;DAY(Summary!$F40)&amp;AG$2,'AQS Data'!$N$2:$N$1072&amp;'AQS Data'!$M$2:$M$1072&amp;'AQS Data'!$L$2:$L$1072&amp;'AQS Data'!$E$2:$E$1072,0)),"")</f>
        <v/>
      </c>
      <c r="AI40" s="25">
        <v>42923</v>
      </c>
      <c r="AJ40" s="11" t="str">
        <f t="array" ref="AJ40">IFERROR(INDEX('AQS Data'!$P$2:$P$1072,MATCH(Summary!AJ$3&amp;MONTH(Summary!$F40)&amp;DAY(Summary!$F40)&amp;AJ$2,'AQS Data'!$N$2:$N$1072&amp;'AQS Data'!$M$2:$M$1072&amp;'AQS Data'!$L$2:$L$1072&amp;'AQS Data'!$E$2:$E$1072,0)),"")</f>
        <v/>
      </c>
      <c r="AK40" s="106"/>
      <c r="AL40" s="106"/>
      <c r="AM40" s="12" t="str">
        <f t="array" ref="AM40">IFERROR(INDEX('AQS Data'!$P$2:$P$1072,MATCH(Summary!AM$3&amp;MONTH(Summary!$F40)&amp;DAY(Summary!$F40)&amp;AM$2,'AQS Data'!$N$2:$N$1072&amp;'AQS Data'!$M$2:$M$1072&amp;'AQS Data'!$L$2:$L$1072&amp;'AQS Data'!$E$2:$E$1072,0)),"")</f>
        <v/>
      </c>
      <c r="AN40" s="19" t="str">
        <f t="array" ref="AN40">IFERROR(INDEX('AQS Data'!$P$2:$P$1072,MATCH(Summary!AN$3&amp;MONTH(Summary!$F40)&amp;DAY(Summary!$F40)&amp;AN$2,'AQS Data'!$N$2:$N$1072&amp;'AQS Data'!$M$2:$M$1072&amp;'AQS Data'!$L$2:$L$1072&amp;'AQS Data'!$E$2:$E$1072,0)),"")</f>
        <v/>
      </c>
    </row>
    <row r="41" spans="6:40" x14ac:dyDescent="0.25">
      <c r="F41" s="25">
        <v>42924</v>
      </c>
      <c r="G41" s="11">
        <f t="array" ref="G41">IFERROR(INDEX('AQS Data'!$P$2:$P$1072,MATCH(Summary!G$3&amp;MONTH(Summary!$F41)&amp;DAY(Summary!$F41)&amp;G$2,'AQS Data'!$N$2:$N$1072&amp;'AQS Data'!$M$2:$M$1072&amp;'AQS Data'!$L$2:$L$1072&amp;'AQS Data'!$E$2:$E$1072,0)),"")</f>
        <v>5.2</v>
      </c>
      <c r="H41" s="12">
        <f t="array" ref="H41">IFERROR(INDEX('AQS Data'!$P$2:$P$1072,MATCH(Summary!H$3&amp;MONTH(Summary!$F41)&amp;DAY(Summary!$F41)&amp;H$2,'AQS Data'!$N$2:$N$1072&amp;'AQS Data'!$M$2:$M$1072&amp;'AQS Data'!$L$2:$L$1072&amp;'AQS Data'!$E$2:$E$1072,0)),"")</f>
        <v>53.3</v>
      </c>
      <c r="I41" s="12" t="str">
        <f t="array" ref="I41">IFERROR(INDEX('AQS Data'!$P$2:$P$1072,MATCH(Summary!I$3&amp;MONTH(Summary!$F41)&amp;DAY(Summary!$F41)&amp;I$2,'AQS Data'!$N$2:$N$1072&amp;'AQS Data'!$M$2:$M$1072&amp;'AQS Data'!$L$2:$L$1072&amp;'AQS Data'!$E$2:$E$1072,0)),"")</f>
        <v/>
      </c>
      <c r="J41" s="12" t="str">
        <f t="array" ref="J41">IFERROR(INDEX('AQS Data'!$P$2:$P$1072,MATCH(Summary!J$3&amp;MONTH(Summary!$F41)&amp;DAY(Summary!$F41)&amp;J$2,'AQS Data'!$N$2:$N$1072&amp;'AQS Data'!$M$2:$M$1072&amp;'AQS Data'!$L$2:$L$1072&amp;'AQS Data'!$E$2:$E$1072,0)),"")</f>
        <v/>
      </c>
      <c r="K41" s="12">
        <f t="array" ref="K41">IFERROR(INDEX('AQS Data'!$P$2:$P$1072,MATCH(Summary!K$3&amp;MONTH(Summary!$F41)&amp;DAY(Summary!$F41)&amp;K$2,'AQS Data'!$N$2:$N$1072&amp;'AQS Data'!$M$2:$M$1072&amp;'AQS Data'!$L$2:$L$1072&amp;'AQS Data'!$E$2:$E$1072,0)),"")</f>
        <v>6.1</v>
      </c>
      <c r="L41" s="12">
        <f t="array" ref="L41">IFERROR(INDEX('AQS Data'!$P$2:$P$1072,MATCH(Summary!L$3&amp;MONTH(Summary!$F41)&amp;DAY(Summary!$F41)&amp;L$2,'AQS Data'!$N$2:$N$1072&amp;'AQS Data'!$M$2:$M$1072&amp;'AQS Data'!$L$2:$L$1072&amp;'AQS Data'!$E$2:$E$1072,0)),"")</f>
        <v>2.8</v>
      </c>
      <c r="M41" s="12" t="str">
        <f t="array" ref="M41">IFERROR(INDEX('AQS Data'!$P$2:$P$1072,MATCH(Summary!M$3&amp;MONTH(Summary!$F41)&amp;DAY(Summary!$F41)&amp;M$2,'AQS Data'!$N$2:$N$1072&amp;'AQS Data'!$M$2:$M$1072&amp;'AQS Data'!$L$2:$L$1072&amp;'AQS Data'!$E$2:$E$1072,0)),"")</f>
        <v/>
      </c>
      <c r="N41" s="12" t="str">
        <f t="array" ref="N41">IFERROR(INDEX('AQS Data'!$P$2:$P$1072,MATCH(Summary!N$3&amp;MONTH(Summary!$F41)&amp;DAY(Summary!$F41)&amp;N$2,'AQS Data'!$N$2:$N$1072&amp;'AQS Data'!$M$2:$M$1072&amp;'AQS Data'!$L$2:$L$1072&amp;'AQS Data'!$E$2:$E$1072,0)),"")</f>
        <v/>
      </c>
      <c r="O41" s="12">
        <f t="array" ref="O41">IFERROR(INDEX('AQS Data'!$P$2:$P$1072,MATCH(Summary!O$3&amp;MONTH(Summary!$F41)&amp;DAY(Summary!$F41)&amp;O$2,'AQS Data'!$N$2:$N$1072&amp;'AQS Data'!$M$2:$M$1072&amp;'AQS Data'!$L$2:$L$1072&amp;'AQS Data'!$E$2:$E$1072,0)),"")</f>
        <v>5.3</v>
      </c>
      <c r="P41" s="12">
        <f t="array" ref="P41">IFERROR(INDEX('AQS Data'!$P$2:$P$1072,MATCH(Summary!P$3&amp;MONTH(Summary!$F41)&amp;DAY(Summary!$F41)&amp;P$2,'AQS Data'!$N$2:$N$1072&amp;'AQS Data'!$M$2:$M$1072&amp;'AQS Data'!$L$2:$L$1072&amp;'AQS Data'!$E$2:$E$1072,0)),"")</f>
        <v>3</v>
      </c>
      <c r="Q41" s="12" t="str">
        <f t="array" ref="Q41">IFERROR(INDEX('AQS Data'!$P$2:$P$1072,MATCH(Summary!Q$3&amp;MONTH(Summary!$F41)&amp;DAY(Summary!$F41)&amp;Q$2,'AQS Data'!$N$2:$N$1072&amp;'AQS Data'!$M$2:$M$1072&amp;'AQS Data'!$L$2:$L$1072&amp;'AQS Data'!$E$2:$E$1072,0)),"")</f>
        <v/>
      </c>
      <c r="R41" s="12" t="str">
        <f t="array" ref="R41">IFERROR(INDEX('AQS Data'!$P$2:$P$1072,MATCH(Summary!R$3&amp;MONTH(Summary!$F41)&amp;DAY(Summary!$F41)&amp;R$2,'AQS Data'!$N$2:$N$1072&amp;'AQS Data'!$M$2:$M$1072&amp;'AQS Data'!$L$2:$L$1072&amp;'AQS Data'!$E$2:$E$1072,0)),"")</f>
        <v/>
      </c>
      <c r="S41" s="12">
        <f t="array" ref="S41">IFERROR(INDEX('AQS Data'!$P$2:$P$1072,MATCH(Summary!S$3&amp;MONTH(Summary!$F41)&amp;DAY(Summary!$F41)&amp;S$2,'AQS Data'!$N$2:$N$1072&amp;'AQS Data'!$M$2:$M$1072&amp;'AQS Data'!$L$2:$L$1072&amp;'AQS Data'!$E$2:$E$1072,0)),"")</f>
        <v>4.2</v>
      </c>
      <c r="T41" s="12">
        <f t="array" ref="T41">IFERROR(INDEX('AQS Data'!$P$2:$P$1072,MATCH(Summary!T$3&amp;MONTH(Summary!$F41)&amp;DAY(Summary!$F41)&amp;T$2,'AQS Data'!$N$2:$N$1072&amp;'AQS Data'!$M$2:$M$1072&amp;'AQS Data'!$L$2:$L$1072&amp;'AQS Data'!$E$2:$E$1072,0)),"")</f>
        <v>0.9</v>
      </c>
      <c r="U41" s="12" t="str">
        <f t="array" ref="U41">IFERROR(INDEX('AQS Data'!$P$2:$P$1072,MATCH(Summary!U$3&amp;MONTH(Summary!$F41)&amp;DAY(Summary!$F41)&amp;U$2,'AQS Data'!$N$2:$N$1072&amp;'AQS Data'!$M$2:$M$1072&amp;'AQS Data'!$L$2:$L$1072&amp;'AQS Data'!$E$2:$E$1072,0)),"")</f>
        <v/>
      </c>
      <c r="V41" s="12" t="str">
        <f t="array" ref="V41">IFERROR(INDEX('AQS Data'!$P$2:$P$1072,MATCH(Summary!V$3&amp;MONTH(Summary!$F41)&amp;DAY(Summary!$F41)&amp;V$2,'AQS Data'!$N$2:$N$1072&amp;'AQS Data'!$M$2:$M$1072&amp;'AQS Data'!$L$2:$L$1072&amp;'AQS Data'!$E$2:$E$1072,0)),"")</f>
        <v/>
      </c>
      <c r="W41" s="12">
        <f t="array" ref="W41">IFERROR(INDEX('AQS Data'!$P$2:$P$1072,MATCH(Summary!W$3&amp;MONTH(Summary!$F41)&amp;DAY(Summary!$F41)&amp;W$2,'AQS Data'!$N$2:$N$1072&amp;'AQS Data'!$M$2:$M$1072&amp;'AQS Data'!$L$2:$L$1072&amp;'AQS Data'!$E$2:$E$1072,0)),"")</f>
        <v>57.1</v>
      </c>
      <c r="X41" s="19">
        <f t="array" ref="X41">IFERROR(INDEX('AQS Data'!$P$2:$P$1072,MATCH(Summary!X$3&amp;MONTH(Summary!$F41)&amp;DAY(Summary!$F41)&amp;X$2,'AQS Data'!$N$2:$N$1072&amp;'AQS Data'!$M$2:$M$1072&amp;'AQS Data'!$L$2:$L$1072&amp;'AQS Data'!$E$2:$E$1072,0)),"")</f>
        <v>3.2</v>
      </c>
      <c r="Z41" s="25">
        <v>42924</v>
      </c>
      <c r="AA41" s="11" t="str">
        <f t="array" ref="AA41">IFERROR(INDEX('AQS Data'!$P$2:$P$1072,MATCH(Summary!AA$3&amp;MONTH(Summary!$F41)&amp;DAY(Summary!$F41)&amp;AA$2,'AQS Data'!$N$2:$N$1072&amp;'AQS Data'!$M$2:$M$1072&amp;'AQS Data'!$L$2:$L$1072&amp;'AQS Data'!$E$2:$E$1072,0)),"")</f>
        <v/>
      </c>
      <c r="AB41" s="12">
        <f t="array" ref="AB41">IFERROR(INDEX('AQS Data'!$P$2:$P$1072,MATCH(Summary!AB$3&amp;MONTH(Summary!$F41)&amp;DAY(Summary!$F41)&amp;AB$2,'AQS Data'!$N$2:$N$1072&amp;'AQS Data'!$M$2:$M$1072&amp;'AQS Data'!$L$2:$L$1072&amp;'AQS Data'!$E$2:$E$1072,0)),"")</f>
        <v>0</v>
      </c>
      <c r="AC41" s="12">
        <f t="array" ref="AC41">IFERROR(INDEX('AQS Data'!$P$2:$P$1072,MATCH(Summary!AC$3&amp;MONTH(Summary!$F41)&amp;DAY(Summary!$F41)&amp;AC$2,'AQS Data'!$N$2:$N$1072&amp;'AQS Data'!$M$2:$M$1072&amp;'AQS Data'!$L$2:$L$1072&amp;'AQS Data'!$E$2:$E$1072,0)),"")</f>
        <v>0.5</v>
      </c>
      <c r="AD41" s="12" t="str">
        <f t="array" ref="AD41">IFERROR(INDEX('AQS Data'!$P$2:$P$1072,MATCH(Summary!AD$3&amp;MONTH(Summary!$F41)&amp;DAY(Summary!$F41)&amp;AD$2,'AQS Data'!$N$2:$N$1072&amp;'AQS Data'!$M$2:$M$1072&amp;'AQS Data'!$L$2:$L$1072&amp;'AQS Data'!$E$2:$E$1072,0)),"")</f>
        <v/>
      </c>
      <c r="AE41" s="12" t="str">
        <f t="array" ref="AE41">IFERROR(INDEX('AQS Data'!$P$2:$P$1072,MATCH(Summary!AE$3&amp;MONTH(Summary!$F41)&amp;DAY(Summary!$F41)&amp;AE$2,'AQS Data'!$N$2:$N$1072&amp;'AQS Data'!$M$2:$M$1072&amp;'AQS Data'!$L$2:$L$1072&amp;'AQS Data'!$E$2:$E$1072,0)),"")</f>
        <v/>
      </c>
      <c r="AF41" s="12">
        <f t="array" ref="AF41">IFERROR(INDEX('AQS Data'!$P$2:$P$1072,MATCH(Summary!AF$3&amp;MONTH(Summary!$F41)&amp;DAY(Summary!$F41)&amp;AF$2,'AQS Data'!$N$2:$N$1072&amp;'AQS Data'!$M$2:$M$1072&amp;'AQS Data'!$L$2:$L$1072&amp;'AQS Data'!$E$2:$E$1072,0)),"")</f>
        <v>60</v>
      </c>
      <c r="AG41" s="19">
        <f t="array" ref="AG41">IFERROR(INDEX('AQS Data'!$P$2:$P$1072,MATCH(Summary!AG$3&amp;MONTH(Summary!$F41)&amp;DAY(Summary!$F41)&amp;AG$2,'AQS Data'!$N$2:$N$1072&amp;'AQS Data'!$M$2:$M$1072&amp;'AQS Data'!$L$2:$L$1072&amp;'AQS Data'!$E$2:$E$1072,0)),"")</f>
        <v>2.7</v>
      </c>
      <c r="AI41" s="25">
        <v>42924</v>
      </c>
      <c r="AJ41" s="11">
        <f t="array" ref="AJ41">IFERROR(INDEX('AQS Data'!$P$2:$P$1072,MATCH(Summary!AJ$3&amp;MONTH(Summary!$F41)&amp;DAY(Summary!$F41)&amp;AJ$2,'AQS Data'!$N$2:$N$1072&amp;'AQS Data'!$M$2:$M$1072&amp;'AQS Data'!$L$2:$L$1072&amp;'AQS Data'!$E$2:$E$1072,0)),"")</f>
        <v>0</v>
      </c>
      <c r="AK41" s="106"/>
      <c r="AL41" s="106"/>
      <c r="AM41" s="12">
        <f t="array" ref="AM41">IFERROR(INDEX('AQS Data'!$P$2:$P$1072,MATCH(Summary!AM$3&amp;MONTH(Summary!$F41)&amp;DAY(Summary!$F41)&amp;AM$2,'AQS Data'!$N$2:$N$1072&amp;'AQS Data'!$M$2:$M$1072&amp;'AQS Data'!$L$2:$L$1072&amp;'AQS Data'!$E$2:$E$1072,0)),"")</f>
        <v>54.5</v>
      </c>
      <c r="AN41" s="19">
        <f t="array" ref="AN41">IFERROR(INDEX('AQS Data'!$P$2:$P$1072,MATCH(Summary!AN$3&amp;MONTH(Summary!$F41)&amp;DAY(Summary!$F41)&amp;AN$2,'AQS Data'!$N$2:$N$1072&amp;'AQS Data'!$M$2:$M$1072&amp;'AQS Data'!$L$2:$L$1072&amp;'AQS Data'!$E$2:$E$1072,0)),"")</f>
        <v>1.8</v>
      </c>
    </row>
    <row r="42" spans="6:40" x14ac:dyDescent="0.25">
      <c r="F42" s="25">
        <v>42925</v>
      </c>
      <c r="G42" s="11" t="str">
        <f t="array" ref="G42">IFERROR(INDEX('AQS Data'!$P$2:$P$1072,MATCH(Summary!G$3&amp;MONTH(Summary!$F42)&amp;DAY(Summary!$F42)&amp;G$2,'AQS Data'!$N$2:$N$1072&amp;'AQS Data'!$M$2:$M$1072&amp;'AQS Data'!$L$2:$L$1072&amp;'AQS Data'!$E$2:$E$1072,0)),"")</f>
        <v/>
      </c>
      <c r="H42" s="12" t="str">
        <f t="array" ref="H42">IFERROR(INDEX('AQS Data'!$P$2:$P$1072,MATCH(Summary!H$3&amp;MONTH(Summary!$F42)&amp;DAY(Summary!$F42)&amp;H$2,'AQS Data'!$N$2:$N$1072&amp;'AQS Data'!$M$2:$M$1072&amp;'AQS Data'!$L$2:$L$1072&amp;'AQS Data'!$E$2:$E$1072,0)),"")</f>
        <v/>
      </c>
      <c r="I42" s="12">
        <f t="array" ref="I42">IFERROR(INDEX('AQS Data'!$P$2:$P$1072,MATCH(Summary!I$3&amp;MONTH(Summary!$F42)&amp;DAY(Summary!$F42)&amp;I$2,'AQS Data'!$N$2:$N$1072&amp;'AQS Data'!$M$2:$M$1072&amp;'AQS Data'!$L$2:$L$1072&amp;'AQS Data'!$E$2:$E$1072,0)),"")</f>
        <v>3.5</v>
      </c>
      <c r="J42" s="12" t="str">
        <f t="array" ref="J42">IFERROR(INDEX('AQS Data'!$P$2:$P$1072,MATCH(Summary!J$3&amp;MONTH(Summary!$F42)&amp;DAY(Summary!$F42)&amp;J$2,'AQS Data'!$N$2:$N$1072&amp;'AQS Data'!$M$2:$M$1072&amp;'AQS Data'!$L$2:$L$1072&amp;'AQS Data'!$E$2:$E$1072,0)),"")</f>
        <v/>
      </c>
      <c r="K42" s="12" t="str">
        <f t="array" ref="K42">IFERROR(INDEX('AQS Data'!$P$2:$P$1072,MATCH(Summary!K$3&amp;MONTH(Summary!$F42)&amp;DAY(Summary!$F42)&amp;K$2,'AQS Data'!$N$2:$N$1072&amp;'AQS Data'!$M$2:$M$1072&amp;'AQS Data'!$L$2:$L$1072&amp;'AQS Data'!$E$2:$E$1072,0)),"")</f>
        <v/>
      </c>
      <c r="L42" s="12" t="str">
        <f t="array" ref="L42">IFERROR(INDEX('AQS Data'!$P$2:$P$1072,MATCH(Summary!L$3&amp;MONTH(Summary!$F42)&amp;DAY(Summary!$F42)&amp;L$2,'AQS Data'!$N$2:$N$1072&amp;'AQS Data'!$M$2:$M$1072&amp;'AQS Data'!$L$2:$L$1072&amp;'AQS Data'!$E$2:$E$1072,0)),"")</f>
        <v/>
      </c>
      <c r="M42" s="12">
        <f t="array" ref="M42">IFERROR(INDEX('AQS Data'!$P$2:$P$1072,MATCH(Summary!M$3&amp;MONTH(Summary!$F42)&amp;DAY(Summary!$F42)&amp;M$2,'AQS Data'!$N$2:$N$1072&amp;'AQS Data'!$M$2:$M$1072&amp;'AQS Data'!$L$2:$L$1072&amp;'AQS Data'!$E$2:$E$1072,0)),"")</f>
        <v>7</v>
      </c>
      <c r="N42" s="12" t="str">
        <f t="array" ref="N42">IFERROR(INDEX('AQS Data'!$P$2:$P$1072,MATCH(Summary!N$3&amp;MONTH(Summary!$F42)&amp;DAY(Summary!$F42)&amp;N$2,'AQS Data'!$N$2:$N$1072&amp;'AQS Data'!$M$2:$M$1072&amp;'AQS Data'!$L$2:$L$1072&amp;'AQS Data'!$E$2:$E$1072,0)),"")</f>
        <v/>
      </c>
      <c r="O42" s="12" t="str">
        <f t="array" ref="O42">IFERROR(INDEX('AQS Data'!$P$2:$P$1072,MATCH(Summary!O$3&amp;MONTH(Summary!$F42)&amp;DAY(Summary!$F42)&amp;O$2,'AQS Data'!$N$2:$N$1072&amp;'AQS Data'!$M$2:$M$1072&amp;'AQS Data'!$L$2:$L$1072&amp;'AQS Data'!$E$2:$E$1072,0)),"")</f>
        <v/>
      </c>
      <c r="P42" s="12" t="str">
        <f t="array" ref="P42">IFERROR(INDEX('AQS Data'!$P$2:$P$1072,MATCH(Summary!P$3&amp;MONTH(Summary!$F42)&amp;DAY(Summary!$F42)&amp;P$2,'AQS Data'!$N$2:$N$1072&amp;'AQS Data'!$M$2:$M$1072&amp;'AQS Data'!$L$2:$L$1072&amp;'AQS Data'!$E$2:$E$1072,0)),"")</f>
        <v/>
      </c>
      <c r="Q42" s="12">
        <f t="array" ref="Q42">IFERROR(INDEX('AQS Data'!$P$2:$P$1072,MATCH(Summary!Q$3&amp;MONTH(Summary!$F42)&amp;DAY(Summary!$F42)&amp;Q$2,'AQS Data'!$N$2:$N$1072&amp;'AQS Data'!$M$2:$M$1072&amp;'AQS Data'!$L$2:$L$1072&amp;'AQS Data'!$E$2:$E$1072,0)),"")</f>
        <v>19.3</v>
      </c>
      <c r="R42" s="12" t="str">
        <f t="array" ref="R42">IFERROR(INDEX('AQS Data'!$P$2:$P$1072,MATCH(Summary!R$3&amp;MONTH(Summary!$F42)&amp;DAY(Summary!$F42)&amp;R$2,'AQS Data'!$N$2:$N$1072&amp;'AQS Data'!$M$2:$M$1072&amp;'AQS Data'!$L$2:$L$1072&amp;'AQS Data'!$E$2:$E$1072,0)),"")</f>
        <v/>
      </c>
      <c r="S42" s="12" t="str">
        <f t="array" ref="S42">IFERROR(INDEX('AQS Data'!$P$2:$P$1072,MATCH(Summary!S$3&amp;MONTH(Summary!$F42)&amp;DAY(Summary!$F42)&amp;S$2,'AQS Data'!$N$2:$N$1072&amp;'AQS Data'!$M$2:$M$1072&amp;'AQS Data'!$L$2:$L$1072&amp;'AQS Data'!$E$2:$E$1072,0)),"")</f>
        <v/>
      </c>
      <c r="T42" s="12" t="str">
        <f t="array" ref="T42">IFERROR(INDEX('AQS Data'!$P$2:$P$1072,MATCH(Summary!T$3&amp;MONTH(Summary!$F42)&amp;DAY(Summary!$F42)&amp;T$2,'AQS Data'!$N$2:$N$1072&amp;'AQS Data'!$M$2:$M$1072&amp;'AQS Data'!$L$2:$L$1072&amp;'AQS Data'!$E$2:$E$1072,0)),"")</f>
        <v/>
      </c>
      <c r="U42" s="12">
        <f t="array" ref="U42">IFERROR(INDEX('AQS Data'!$P$2:$P$1072,MATCH(Summary!U$3&amp;MONTH(Summary!$F42)&amp;DAY(Summary!$F42)&amp;U$2,'AQS Data'!$N$2:$N$1072&amp;'AQS Data'!$M$2:$M$1072&amp;'AQS Data'!$L$2:$L$1072&amp;'AQS Data'!$E$2:$E$1072,0)),"")</f>
        <v>1.2</v>
      </c>
      <c r="V42" s="12" t="str">
        <f t="array" ref="V42">IFERROR(INDEX('AQS Data'!$P$2:$P$1072,MATCH(Summary!V$3&amp;MONTH(Summary!$F42)&amp;DAY(Summary!$F42)&amp;V$2,'AQS Data'!$N$2:$N$1072&amp;'AQS Data'!$M$2:$M$1072&amp;'AQS Data'!$L$2:$L$1072&amp;'AQS Data'!$E$2:$E$1072,0)),"")</f>
        <v/>
      </c>
      <c r="W42" s="12" t="str">
        <f t="array" ref="W42">IFERROR(INDEX('AQS Data'!$P$2:$P$1072,MATCH(Summary!W$3&amp;MONTH(Summary!$F42)&amp;DAY(Summary!$F42)&amp;W$2,'AQS Data'!$N$2:$N$1072&amp;'AQS Data'!$M$2:$M$1072&amp;'AQS Data'!$L$2:$L$1072&amp;'AQS Data'!$E$2:$E$1072,0)),"")</f>
        <v/>
      </c>
      <c r="X42" s="19" t="str">
        <f t="array" ref="X42">IFERROR(INDEX('AQS Data'!$P$2:$P$1072,MATCH(Summary!X$3&amp;MONTH(Summary!$F42)&amp;DAY(Summary!$F42)&amp;X$2,'AQS Data'!$N$2:$N$1072&amp;'AQS Data'!$M$2:$M$1072&amp;'AQS Data'!$L$2:$L$1072&amp;'AQS Data'!$E$2:$E$1072,0)),"")</f>
        <v/>
      </c>
      <c r="Z42" s="25">
        <v>42925</v>
      </c>
      <c r="AA42" s="11" t="str">
        <f t="array" ref="AA42">IFERROR(INDEX('AQS Data'!$P$2:$P$1072,MATCH(Summary!AA$3&amp;MONTH(Summary!$F42)&amp;DAY(Summary!$F42)&amp;AA$2,'AQS Data'!$N$2:$N$1072&amp;'AQS Data'!$M$2:$M$1072&amp;'AQS Data'!$L$2:$L$1072&amp;'AQS Data'!$E$2:$E$1072,0)),"")</f>
        <v/>
      </c>
      <c r="AB42" s="12" t="str">
        <f t="array" ref="AB42">IFERROR(INDEX('AQS Data'!$P$2:$P$1072,MATCH(Summary!AB$3&amp;MONTH(Summary!$F42)&amp;DAY(Summary!$F42)&amp;AB$2,'AQS Data'!$N$2:$N$1072&amp;'AQS Data'!$M$2:$M$1072&amp;'AQS Data'!$L$2:$L$1072&amp;'AQS Data'!$E$2:$E$1072,0)),"")</f>
        <v/>
      </c>
      <c r="AC42" s="12" t="str">
        <f t="array" ref="AC42">IFERROR(INDEX('AQS Data'!$P$2:$P$1072,MATCH(Summary!AC$3&amp;MONTH(Summary!$F42)&amp;DAY(Summary!$F42)&amp;AC$2,'AQS Data'!$N$2:$N$1072&amp;'AQS Data'!$M$2:$M$1072&amp;'AQS Data'!$L$2:$L$1072&amp;'AQS Data'!$E$2:$E$1072,0)),"")</f>
        <v/>
      </c>
      <c r="AD42" s="12">
        <f t="array" ref="AD42">IFERROR(INDEX('AQS Data'!$P$2:$P$1072,MATCH(Summary!AD$3&amp;MONTH(Summary!$F42)&amp;DAY(Summary!$F42)&amp;AD$2,'AQS Data'!$N$2:$N$1072&amp;'AQS Data'!$M$2:$M$1072&amp;'AQS Data'!$L$2:$L$1072&amp;'AQS Data'!$E$2:$E$1072,0)),"")</f>
        <v>0.2</v>
      </c>
      <c r="AE42" s="12" t="str">
        <f t="array" ref="AE42">IFERROR(INDEX('AQS Data'!$P$2:$P$1072,MATCH(Summary!AE$3&amp;MONTH(Summary!$F42)&amp;DAY(Summary!$F42)&amp;AE$2,'AQS Data'!$N$2:$N$1072&amp;'AQS Data'!$M$2:$M$1072&amp;'AQS Data'!$L$2:$L$1072&amp;'AQS Data'!$E$2:$E$1072,0)),"")</f>
        <v/>
      </c>
      <c r="AF42" s="12" t="str">
        <f t="array" ref="AF42">IFERROR(INDEX('AQS Data'!$P$2:$P$1072,MATCH(Summary!AF$3&amp;MONTH(Summary!$F42)&amp;DAY(Summary!$F42)&amp;AF$2,'AQS Data'!$N$2:$N$1072&amp;'AQS Data'!$M$2:$M$1072&amp;'AQS Data'!$L$2:$L$1072&amp;'AQS Data'!$E$2:$E$1072,0)),"")</f>
        <v/>
      </c>
      <c r="AG42" s="19" t="str">
        <f t="array" ref="AG42">IFERROR(INDEX('AQS Data'!$P$2:$P$1072,MATCH(Summary!AG$3&amp;MONTH(Summary!$F42)&amp;DAY(Summary!$F42)&amp;AG$2,'AQS Data'!$N$2:$N$1072&amp;'AQS Data'!$M$2:$M$1072&amp;'AQS Data'!$L$2:$L$1072&amp;'AQS Data'!$E$2:$E$1072,0)),"")</f>
        <v/>
      </c>
      <c r="AI42" s="25">
        <v>42925</v>
      </c>
      <c r="AJ42" s="11" t="str">
        <f t="array" ref="AJ42">IFERROR(INDEX('AQS Data'!$P$2:$P$1072,MATCH(Summary!AJ$3&amp;MONTH(Summary!$F42)&amp;DAY(Summary!$F42)&amp;AJ$2,'AQS Data'!$N$2:$N$1072&amp;'AQS Data'!$M$2:$M$1072&amp;'AQS Data'!$L$2:$L$1072&amp;'AQS Data'!$E$2:$E$1072,0)),"")</f>
        <v/>
      </c>
      <c r="AK42" s="106"/>
      <c r="AL42" s="106"/>
      <c r="AM42" s="12" t="str">
        <f t="array" ref="AM42">IFERROR(INDEX('AQS Data'!$P$2:$P$1072,MATCH(Summary!AM$3&amp;MONTH(Summary!$F42)&amp;DAY(Summary!$F42)&amp;AM$2,'AQS Data'!$N$2:$N$1072&amp;'AQS Data'!$M$2:$M$1072&amp;'AQS Data'!$L$2:$L$1072&amp;'AQS Data'!$E$2:$E$1072,0)),"")</f>
        <v/>
      </c>
      <c r="AN42" s="19" t="str">
        <f t="array" ref="AN42">IFERROR(INDEX('AQS Data'!$P$2:$P$1072,MATCH(Summary!AN$3&amp;MONTH(Summary!$F42)&amp;DAY(Summary!$F42)&amp;AN$2,'AQS Data'!$N$2:$N$1072&amp;'AQS Data'!$M$2:$M$1072&amp;'AQS Data'!$L$2:$L$1072&amp;'AQS Data'!$E$2:$E$1072,0)),"")</f>
        <v/>
      </c>
    </row>
    <row r="43" spans="6:40" x14ac:dyDescent="0.25">
      <c r="F43" s="25">
        <v>42926</v>
      </c>
      <c r="G43" s="11" t="str">
        <f t="array" ref="G43">IFERROR(INDEX('AQS Data'!$P$2:$P$1072,MATCH(Summary!G$3&amp;MONTH(Summary!$F43)&amp;DAY(Summary!$F43)&amp;G$2,'AQS Data'!$N$2:$N$1072&amp;'AQS Data'!$M$2:$M$1072&amp;'AQS Data'!$L$2:$L$1072&amp;'AQS Data'!$E$2:$E$1072,0)),"")</f>
        <v/>
      </c>
      <c r="H43" s="12" t="str">
        <f t="array" ref="H43">IFERROR(INDEX('AQS Data'!$P$2:$P$1072,MATCH(Summary!H$3&amp;MONTH(Summary!$F43)&amp;DAY(Summary!$F43)&amp;H$2,'AQS Data'!$N$2:$N$1072&amp;'AQS Data'!$M$2:$M$1072&amp;'AQS Data'!$L$2:$L$1072&amp;'AQS Data'!$E$2:$E$1072,0)),"")</f>
        <v/>
      </c>
      <c r="I43" s="12" t="str">
        <f t="array" ref="I43">IFERROR(INDEX('AQS Data'!$P$2:$P$1072,MATCH(Summary!I$3&amp;MONTH(Summary!$F43)&amp;DAY(Summary!$F43)&amp;I$2,'AQS Data'!$N$2:$N$1072&amp;'AQS Data'!$M$2:$M$1072&amp;'AQS Data'!$L$2:$L$1072&amp;'AQS Data'!$E$2:$E$1072,0)),"")</f>
        <v/>
      </c>
      <c r="J43" s="12">
        <f t="array" ref="J43">IFERROR(INDEX('AQS Data'!$P$2:$P$1072,MATCH(Summary!J$3&amp;MONTH(Summary!$F43)&amp;DAY(Summary!$F43)&amp;J$2,'AQS Data'!$N$2:$N$1072&amp;'AQS Data'!$M$2:$M$1072&amp;'AQS Data'!$L$2:$L$1072&amp;'AQS Data'!$E$2:$E$1072,0)),"")</f>
        <v>4.5</v>
      </c>
      <c r="K43" s="12" t="str">
        <f t="array" ref="K43">IFERROR(INDEX('AQS Data'!$P$2:$P$1072,MATCH(Summary!K$3&amp;MONTH(Summary!$F43)&amp;DAY(Summary!$F43)&amp;K$2,'AQS Data'!$N$2:$N$1072&amp;'AQS Data'!$M$2:$M$1072&amp;'AQS Data'!$L$2:$L$1072&amp;'AQS Data'!$E$2:$E$1072,0)),"")</f>
        <v/>
      </c>
      <c r="L43" s="12">
        <f t="array" ref="L43">IFERROR(INDEX('AQS Data'!$P$2:$P$1072,MATCH(Summary!L$3&amp;MONTH(Summary!$F43)&amp;DAY(Summary!$F43)&amp;L$2,'AQS Data'!$N$2:$N$1072&amp;'AQS Data'!$M$2:$M$1072&amp;'AQS Data'!$L$2:$L$1072&amp;'AQS Data'!$E$2:$E$1072,0)),"")</f>
        <v>15.5</v>
      </c>
      <c r="M43" s="12" t="str">
        <f t="array" ref="M43">IFERROR(INDEX('AQS Data'!$P$2:$P$1072,MATCH(Summary!M$3&amp;MONTH(Summary!$F43)&amp;DAY(Summary!$F43)&amp;M$2,'AQS Data'!$N$2:$N$1072&amp;'AQS Data'!$M$2:$M$1072&amp;'AQS Data'!$L$2:$L$1072&amp;'AQS Data'!$E$2:$E$1072,0)),"")</f>
        <v/>
      </c>
      <c r="N43" s="12">
        <f t="array" ref="N43">IFERROR(INDEX('AQS Data'!$P$2:$P$1072,MATCH(Summary!N$3&amp;MONTH(Summary!$F43)&amp;DAY(Summary!$F43)&amp;N$2,'AQS Data'!$N$2:$N$1072&amp;'AQS Data'!$M$2:$M$1072&amp;'AQS Data'!$L$2:$L$1072&amp;'AQS Data'!$E$2:$E$1072,0)),"")</f>
        <v>2.7</v>
      </c>
      <c r="O43" s="12" t="str">
        <f t="array" ref="O43">IFERROR(INDEX('AQS Data'!$P$2:$P$1072,MATCH(Summary!O$3&amp;MONTH(Summary!$F43)&amp;DAY(Summary!$F43)&amp;O$2,'AQS Data'!$N$2:$N$1072&amp;'AQS Data'!$M$2:$M$1072&amp;'AQS Data'!$L$2:$L$1072&amp;'AQS Data'!$E$2:$E$1072,0)),"")</f>
        <v/>
      </c>
      <c r="P43" s="12" t="str">
        <f t="array" ref="P43">IFERROR(INDEX('AQS Data'!$P$2:$P$1072,MATCH(Summary!P$3&amp;MONTH(Summary!$F43)&amp;DAY(Summary!$F43)&amp;P$2,'AQS Data'!$N$2:$N$1072&amp;'AQS Data'!$M$2:$M$1072&amp;'AQS Data'!$L$2:$L$1072&amp;'AQS Data'!$E$2:$E$1072,0)),"")</f>
        <v/>
      </c>
      <c r="Q43" s="12" t="str">
        <f t="array" ref="Q43">IFERROR(INDEX('AQS Data'!$P$2:$P$1072,MATCH(Summary!Q$3&amp;MONTH(Summary!$F43)&amp;DAY(Summary!$F43)&amp;Q$2,'AQS Data'!$N$2:$N$1072&amp;'AQS Data'!$M$2:$M$1072&amp;'AQS Data'!$L$2:$L$1072&amp;'AQS Data'!$E$2:$E$1072,0)),"")</f>
        <v/>
      </c>
      <c r="R43" s="12">
        <f t="array" ref="R43">IFERROR(INDEX('AQS Data'!$P$2:$P$1072,MATCH(Summary!R$3&amp;MONTH(Summary!$F43)&amp;DAY(Summary!$F43)&amp;R$2,'AQS Data'!$N$2:$N$1072&amp;'AQS Data'!$M$2:$M$1072&amp;'AQS Data'!$L$2:$L$1072&amp;'AQS Data'!$E$2:$E$1072,0)),"")</f>
        <v>4.9000000000000004</v>
      </c>
      <c r="S43" s="12" t="str">
        <f t="array" ref="S43">IFERROR(INDEX('AQS Data'!$P$2:$P$1072,MATCH(Summary!S$3&amp;MONTH(Summary!$F43)&amp;DAY(Summary!$F43)&amp;S$2,'AQS Data'!$N$2:$N$1072&amp;'AQS Data'!$M$2:$M$1072&amp;'AQS Data'!$L$2:$L$1072&amp;'AQS Data'!$E$2:$E$1072,0)),"")</f>
        <v/>
      </c>
      <c r="T43" s="12" t="str">
        <f t="array" ref="T43">IFERROR(INDEX('AQS Data'!$P$2:$P$1072,MATCH(Summary!T$3&amp;MONTH(Summary!$F43)&amp;DAY(Summary!$F43)&amp;T$2,'AQS Data'!$N$2:$N$1072&amp;'AQS Data'!$M$2:$M$1072&amp;'AQS Data'!$L$2:$L$1072&amp;'AQS Data'!$E$2:$E$1072,0)),"")</f>
        <v/>
      </c>
      <c r="U43" s="12" t="str">
        <f t="array" ref="U43">IFERROR(INDEX('AQS Data'!$P$2:$P$1072,MATCH(Summary!U$3&amp;MONTH(Summary!$F43)&amp;DAY(Summary!$F43)&amp;U$2,'AQS Data'!$N$2:$N$1072&amp;'AQS Data'!$M$2:$M$1072&amp;'AQS Data'!$L$2:$L$1072&amp;'AQS Data'!$E$2:$E$1072,0)),"")</f>
        <v/>
      </c>
      <c r="V43" s="12">
        <f t="array" ref="V43">IFERROR(INDEX('AQS Data'!$P$2:$P$1072,MATCH(Summary!V$3&amp;MONTH(Summary!$F43)&amp;DAY(Summary!$F43)&amp;V$2,'AQS Data'!$N$2:$N$1072&amp;'AQS Data'!$M$2:$M$1072&amp;'AQS Data'!$L$2:$L$1072&amp;'AQS Data'!$E$2:$E$1072,0)),"")</f>
        <v>2.2000000000000002</v>
      </c>
      <c r="W43" s="12" t="str">
        <f t="array" ref="W43">IFERROR(INDEX('AQS Data'!$P$2:$P$1072,MATCH(Summary!W$3&amp;MONTH(Summary!$F43)&amp;DAY(Summary!$F43)&amp;W$2,'AQS Data'!$N$2:$N$1072&amp;'AQS Data'!$M$2:$M$1072&amp;'AQS Data'!$L$2:$L$1072&amp;'AQS Data'!$E$2:$E$1072,0)),"")</f>
        <v/>
      </c>
      <c r="X43" s="19" t="str">
        <f t="array" ref="X43">IFERROR(INDEX('AQS Data'!$P$2:$P$1072,MATCH(Summary!X$3&amp;MONTH(Summary!$F43)&amp;DAY(Summary!$F43)&amp;X$2,'AQS Data'!$N$2:$N$1072&amp;'AQS Data'!$M$2:$M$1072&amp;'AQS Data'!$L$2:$L$1072&amp;'AQS Data'!$E$2:$E$1072,0)),"")</f>
        <v/>
      </c>
      <c r="Z43" s="25">
        <v>42926</v>
      </c>
      <c r="AA43" s="11">
        <f t="array" ref="AA43">IFERROR(INDEX('AQS Data'!$P$2:$P$1072,MATCH(Summary!AA$3&amp;MONTH(Summary!$F43)&amp;DAY(Summary!$F43)&amp;AA$2,'AQS Data'!$N$2:$N$1072&amp;'AQS Data'!$M$2:$M$1072&amp;'AQS Data'!$L$2:$L$1072&amp;'AQS Data'!$E$2:$E$1072,0)),"")</f>
        <v>4.8</v>
      </c>
      <c r="AB43" s="12" t="str">
        <f t="array" ref="AB43">IFERROR(INDEX('AQS Data'!$P$2:$P$1072,MATCH(Summary!AB$3&amp;MONTH(Summary!$F43)&amp;DAY(Summary!$F43)&amp;AB$2,'AQS Data'!$N$2:$N$1072&amp;'AQS Data'!$M$2:$M$1072&amp;'AQS Data'!$L$2:$L$1072&amp;'AQS Data'!$E$2:$E$1072,0)),"")</f>
        <v/>
      </c>
      <c r="AC43" s="12" t="str">
        <f t="array" ref="AC43">IFERROR(INDEX('AQS Data'!$P$2:$P$1072,MATCH(Summary!AC$3&amp;MONTH(Summary!$F43)&amp;DAY(Summary!$F43)&amp;AC$2,'AQS Data'!$N$2:$N$1072&amp;'AQS Data'!$M$2:$M$1072&amp;'AQS Data'!$L$2:$L$1072&amp;'AQS Data'!$E$2:$E$1072,0)),"")</f>
        <v/>
      </c>
      <c r="AD43" s="12" t="str">
        <f t="array" ref="AD43">IFERROR(INDEX('AQS Data'!$P$2:$P$1072,MATCH(Summary!AD$3&amp;MONTH(Summary!$F43)&amp;DAY(Summary!$F43)&amp;AD$2,'AQS Data'!$N$2:$N$1072&amp;'AQS Data'!$M$2:$M$1072&amp;'AQS Data'!$L$2:$L$1072&amp;'AQS Data'!$E$2:$E$1072,0)),"")</f>
        <v/>
      </c>
      <c r="AE43" s="12">
        <f t="array" ref="AE43">IFERROR(INDEX('AQS Data'!$P$2:$P$1072,MATCH(Summary!AE$3&amp;MONTH(Summary!$F43)&amp;DAY(Summary!$F43)&amp;AE$2,'AQS Data'!$N$2:$N$1072&amp;'AQS Data'!$M$2:$M$1072&amp;'AQS Data'!$L$2:$L$1072&amp;'AQS Data'!$E$2:$E$1072,0)),"")</f>
        <v>2.6</v>
      </c>
      <c r="AF43" s="12" t="str">
        <f t="array" ref="AF43">IFERROR(INDEX('AQS Data'!$P$2:$P$1072,MATCH(Summary!AF$3&amp;MONTH(Summary!$F43)&amp;DAY(Summary!$F43)&amp;AF$2,'AQS Data'!$N$2:$N$1072&amp;'AQS Data'!$M$2:$M$1072&amp;'AQS Data'!$L$2:$L$1072&amp;'AQS Data'!$E$2:$E$1072,0)),"")</f>
        <v/>
      </c>
      <c r="AG43" s="19" t="str">
        <f t="array" ref="AG43">IFERROR(INDEX('AQS Data'!$P$2:$P$1072,MATCH(Summary!AG$3&amp;MONTH(Summary!$F43)&amp;DAY(Summary!$F43)&amp;AG$2,'AQS Data'!$N$2:$N$1072&amp;'AQS Data'!$M$2:$M$1072&amp;'AQS Data'!$L$2:$L$1072&amp;'AQS Data'!$E$2:$E$1072,0)),"")</f>
        <v/>
      </c>
      <c r="AI43" s="25">
        <v>42926</v>
      </c>
      <c r="AJ43" s="11" t="str">
        <f t="array" ref="AJ43">IFERROR(INDEX('AQS Data'!$P$2:$P$1072,MATCH(Summary!AJ$3&amp;MONTH(Summary!$F43)&amp;DAY(Summary!$F43)&amp;AJ$2,'AQS Data'!$N$2:$N$1072&amp;'AQS Data'!$M$2:$M$1072&amp;'AQS Data'!$L$2:$L$1072&amp;'AQS Data'!$E$2:$E$1072,0)),"")</f>
        <v/>
      </c>
      <c r="AK43" s="106"/>
      <c r="AL43" s="106"/>
      <c r="AM43" s="12" t="str">
        <f t="array" ref="AM43">IFERROR(INDEX('AQS Data'!$P$2:$P$1072,MATCH(Summary!AM$3&amp;MONTH(Summary!$F43)&amp;DAY(Summary!$F43)&amp;AM$2,'AQS Data'!$N$2:$N$1072&amp;'AQS Data'!$M$2:$M$1072&amp;'AQS Data'!$L$2:$L$1072&amp;'AQS Data'!$E$2:$E$1072,0)),"")</f>
        <v/>
      </c>
      <c r="AN43" s="19" t="str">
        <f t="array" ref="AN43">IFERROR(INDEX('AQS Data'!$P$2:$P$1072,MATCH(Summary!AN$3&amp;MONTH(Summary!$F43)&amp;DAY(Summary!$F43)&amp;AN$2,'AQS Data'!$N$2:$N$1072&amp;'AQS Data'!$M$2:$M$1072&amp;'AQS Data'!$L$2:$L$1072&amp;'AQS Data'!$E$2:$E$1072,0)),"")</f>
        <v/>
      </c>
    </row>
    <row r="44" spans="6:40" x14ac:dyDescent="0.25">
      <c r="F44" s="25">
        <v>42927</v>
      </c>
      <c r="G44" s="11">
        <f t="array" ref="G44">IFERROR(INDEX('AQS Data'!$P$2:$P$1072,MATCH(Summary!G$3&amp;MONTH(Summary!$F44)&amp;DAY(Summary!$F44)&amp;G$2,'AQS Data'!$N$2:$N$1072&amp;'AQS Data'!$M$2:$M$1072&amp;'AQS Data'!$L$2:$L$1072&amp;'AQS Data'!$E$2:$E$1072,0)),"")</f>
        <v>14</v>
      </c>
      <c r="H44" s="12">
        <f t="array" ref="H44">IFERROR(INDEX('AQS Data'!$P$2:$P$1072,MATCH(Summary!H$3&amp;MONTH(Summary!$F44)&amp;DAY(Summary!$F44)&amp;H$2,'AQS Data'!$N$2:$N$1072&amp;'AQS Data'!$M$2:$M$1072&amp;'AQS Data'!$L$2:$L$1072&amp;'AQS Data'!$E$2:$E$1072,0)),"")</f>
        <v>10.8</v>
      </c>
      <c r="I44" s="12" t="str">
        <f t="array" ref="I44">IFERROR(INDEX('AQS Data'!$P$2:$P$1072,MATCH(Summary!I$3&amp;MONTH(Summary!$F44)&amp;DAY(Summary!$F44)&amp;I$2,'AQS Data'!$N$2:$N$1072&amp;'AQS Data'!$M$2:$M$1072&amp;'AQS Data'!$L$2:$L$1072&amp;'AQS Data'!$E$2:$E$1072,0)),"")</f>
        <v/>
      </c>
      <c r="J44" s="12" t="str">
        <f t="array" ref="J44">IFERROR(INDEX('AQS Data'!$P$2:$P$1072,MATCH(Summary!J$3&amp;MONTH(Summary!$F44)&amp;DAY(Summary!$F44)&amp;J$2,'AQS Data'!$N$2:$N$1072&amp;'AQS Data'!$M$2:$M$1072&amp;'AQS Data'!$L$2:$L$1072&amp;'AQS Data'!$E$2:$E$1072,0)),"")</f>
        <v/>
      </c>
      <c r="K44" s="12" t="str">
        <f t="array" ref="K44">IFERROR(INDEX('AQS Data'!$P$2:$P$1072,MATCH(Summary!K$3&amp;MONTH(Summary!$F44)&amp;DAY(Summary!$F44)&amp;K$2,'AQS Data'!$N$2:$N$1072&amp;'AQS Data'!$M$2:$M$1072&amp;'AQS Data'!$L$2:$L$1072&amp;'AQS Data'!$E$2:$E$1072,0)),"")</f>
        <v/>
      </c>
      <c r="L44" s="12" t="str">
        <f t="array" ref="L44">IFERROR(INDEX('AQS Data'!$P$2:$P$1072,MATCH(Summary!L$3&amp;MONTH(Summary!$F44)&amp;DAY(Summary!$F44)&amp;L$2,'AQS Data'!$N$2:$N$1072&amp;'AQS Data'!$M$2:$M$1072&amp;'AQS Data'!$L$2:$L$1072&amp;'AQS Data'!$E$2:$E$1072,0)),"")</f>
        <v/>
      </c>
      <c r="M44" s="12" t="str">
        <f t="array" ref="M44">IFERROR(INDEX('AQS Data'!$P$2:$P$1072,MATCH(Summary!M$3&amp;MONTH(Summary!$F44)&amp;DAY(Summary!$F44)&amp;M$2,'AQS Data'!$N$2:$N$1072&amp;'AQS Data'!$M$2:$M$1072&amp;'AQS Data'!$L$2:$L$1072&amp;'AQS Data'!$E$2:$E$1072,0)),"")</f>
        <v/>
      </c>
      <c r="N44" s="12" t="str">
        <f t="array" ref="N44">IFERROR(INDEX('AQS Data'!$P$2:$P$1072,MATCH(Summary!N$3&amp;MONTH(Summary!$F44)&amp;DAY(Summary!$F44)&amp;N$2,'AQS Data'!$N$2:$N$1072&amp;'AQS Data'!$M$2:$M$1072&amp;'AQS Data'!$L$2:$L$1072&amp;'AQS Data'!$E$2:$E$1072,0)),"")</f>
        <v/>
      </c>
      <c r="O44" s="12">
        <f t="array" ref="O44">IFERROR(INDEX('AQS Data'!$P$2:$P$1072,MATCH(Summary!O$3&amp;MONTH(Summary!$F44)&amp;DAY(Summary!$F44)&amp;O$2,'AQS Data'!$N$2:$N$1072&amp;'AQS Data'!$M$2:$M$1072&amp;'AQS Data'!$L$2:$L$1072&amp;'AQS Data'!$E$2:$E$1072,0)),"")</f>
        <v>1.7</v>
      </c>
      <c r="P44" s="12">
        <f t="array" ref="P44">IFERROR(INDEX('AQS Data'!$P$2:$P$1072,MATCH(Summary!P$3&amp;MONTH(Summary!$F44)&amp;DAY(Summary!$F44)&amp;P$2,'AQS Data'!$N$2:$N$1072&amp;'AQS Data'!$M$2:$M$1072&amp;'AQS Data'!$L$2:$L$1072&amp;'AQS Data'!$E$2:$E$1072,0)),"")</f>
        <v>8.1</v>
      </c>
      <c r="Q44" s="12" t="str">
        <f t="array" ref="Q44">IFERROR(INDEX('AQS Data'!$P$2:$P$1072,MATCH(Summary!Q$3&amp;MONTH(Summary!$F44)&amp;DAY(Summary!$F44)&amp;Q$2,'AQS Data'!$N$2:$N$1072&amp;'AQS Data'!$M$2:$M$1072&amp;'AQS Data'!$L$2:$L$1072&amp;'AQS Data'!$E$2:$E$1072,0)),"")</f>
        <v/>
      </c>
      <c r="R44" s="12" t="str">
        <f t="array" ref="R44">IFERROR(INDEX('AQS Data'!$P$2:$P$1072,MATCH(Summary!R$3&amp;MONTH(Summary!$F44)&amp;DAY(Summary!$F44)&amp;R$2,'AQS Data'!$N$2:$N$1072&amp;'AQS Data'!$M$2:$M$1072&amp;'AQS Data'!$L$2:$L$1072&amp;'AQS Data'!$E$2:$E$1072,0)),"")</f>
        <v/>
      </c>
      <c r="S44" s="12">
        <f t="array" ref="S44">IFERROR(INDEX('AQS Data'!$P$2:$P$1072,MATCH(Summary!S$3&amp;MONTH(Summary!$F44)&amp;DAY(Summary!$F44)&amp;S$2,'AQS Data'!$N$2:$N$1072&amp;'AQS Data'!$M$2:$M$1072&amp;'AQS Data'!$L$2:$L$1072&amp;'AQS Data'!$E$2:$E$1072,0)),"")</f>
        <v>3.2</v>
      </c>
      <c r="T44" s="12">
        <f t="array" ref="T44">IFERROR(INDEX('AQS Data'!$P$2:$P$1072,MATCH(Summary!T$3&amp;MONTH(Summary!$F44)&amp;DAY(Summary!$F44)&amp;T$2,'AQS Data'!$N$2:$N$1072&amp;'AQS Data'!$M$2:$M$1072&amp;'AQS Data'!$L$2:$L$1072&amp;'AQS Data'!$E$2:$E$1072,0)),"")</f>
        <v>0</v>
      </c>
      <c r="U44" s="12" t="str">
        <f t="array" ref="U44">IFERROR(INDEX('AQS Data'!$P$2:$P$1072,MATCH(Summary!U$3&amp;MONTH(Summary!$F44)&amp;DAY(Summary!$F44)&amp;U$2,'AQS Data'!$N$2:$N$1072&amp;'AQS Data'!$M$2:$M$1072&amp;'AQS Data'!$L$2:$L$1072&amp;'AQS Data'!$E$2:$E$1072,0)),"")</f>
        <v/>
      </c>
      <c r="V44" s="12" t="str">
        <f t="array" ref="V44">IFERROR(INDEX('AQS Data'!$P$2:$P$1072,MATCH(Summary!V$3&amp;MONTH(Summary!$F44)&amp;DAY(Summary!$F44)&amp;V$2,'AQS Data'!$N$2:$N$1072&amp;'AQS Data'!$M$2:$M$1072&amp;'AQS Data'!$L$2:$L$1072&amp;'AQS Data'!$E$2:$E$1072,0)),"")</f>
        <v/>
      </c>
      <c r="W44" s="12">
        <f t="array" ref="W44">IFERROR(INDEX('AQS Data'!$P$2:$P$1072,MATCH(Summary!W$3&amp;MONTH(Summary!$F44)&amp;DAY(Summary!$F44)&amp;W$2,'AQS Data'!$N$2:$N$1072&amp;'AQS Data'!$M$2:$M$1072&amp;'AQS Data'!$L$2:$L$1072&amp;'AQS Data'!$E$2:$E$1072,0)),"")</f>
        <v>0.7</v>
      </c>
      <c r="X44" s="19">
        <f t="array" ref="X44">IFERROR(INDEX('AQS Data'!$P$2:$P$1072,MATCH(Summary!X$3&amp;MONTH(Summary!$F44)&amp;DAY(Summary!$F44)&amp;X$2,'AQS Data'!$N$2:$N$1072&amp;'AQS Data'!$M$2:$M$1072&amp;'AQS Data'!$L$2:$L$1072&amp;'AQS Data'!$E$2:$E$1072,0)),"")</f>
        <v>2.1</v>
      </c>
      <c r="Z44" s="25">
        <v>42927</v>
      </c>
      <c r="AA44" s="11" t="str">
        <f t="array" ref="AA44">IFERROR(INDEX('AQS Data'!$P$2:$P$1072,MATCH(Summary!AA$3&amp;MONTH(Summary!$F44)&amp;DAY(Summary!$F44)&amp;AA$2,'AQS Data'!$N$2:$N$1072&amp;'AQS Data'!$M$2:$M$1072&amp;'AQS Data'!$L$2:$L$1072&amp;'AQS Data'!$E$2:$E$1072,0)),"")</f>
        <v/>
      </c>
      <c r="AB44" s="12">
        <f t="array" ref="AB44">IFERROR(INDEX('AQS Data'!$P$2:$P$1072,MATCH(Summary!AB$3&amp;MONTH(Summary!$F44)&amp;DAY(Summary!$F44)&amp;AB$2,'AQS Data'!$N$2:$N$1072&amp;'AQS Data'!$M$2:$M$1072&amp;'AQS Data'!$L$2:$L$1072&amp;'AQS Data'!$E$2:$E$1072,0)),"")</f>
        <v>3.1</v>
      </c>
      <c r="AC44" s="12">
        <f t="array" ref="AC44">IFERROR(INDEX('AQS Data'!$P$2:$P$1072,MATCH(Summary!AC$3&amp;MONTH(Summary!$F44)&amp;DAY(Summary!$F44)&amp;AC$2,'AQS Data'!$N$2:$N$1072&amp;'AQS Data'!$M$2:$M$1072&amp;'AQS Data'!$L$2:$L$1072&amp;'AQS Data'!$E$2:$E$1072,0)),"")</f>
        <v>2.2999999999999998</v>
      </c>
      <c r="AD44" s="12" t="str">
        <f t="array" ref="AD44">IFERROR(INDEX('AQS Data'!$P$2:$P$1072,MATCH(Summary!AD$3&amp;MONTH(Summary!$F44)&amp;DAY(Summary!$F44)&amp;AD$2,'AQS Data'!$N$2:$N$1072&amp;'AQS Data'!$M$2:$M$1072&amp;'AQS Data'!$L$2:$L$1072&amp;'AQS Data'!$E$2:$E$1072,0)),"")</f>
        <v/>
      </c>
      <c r="AE44" s="12" t="str">
        <f t="array" ref="AE44">IFERROR(INDEX('AQS Data'!$P$2:$P$1072,MATCH(Summary!AE$3&amp;MONTH(Summary!$F44)&amp;DAY(Summary!$F44)&amp;AE$2,'AQS Data'!$N$2:$N$1072&amp;'AQS Data'!$M$2:$M$1072&amp;'AQS Data'!$L$2:$L$1072&amp;'AQS Data'!$E$2:$E$1072,0)),"")</f>
        <v/>
      </c>
      <c r="AF44" s="12">
        <f t="array" ref="AF44">IFERROR(INDEX('AQS Data'!$P$2:$P$1072,MATCH(Summary!AF$3&amp;MONTH(Summary!$F44)&amp;DAY(Summary!$F44)&amp;AF$2,'AQS Data'!$N$2:$N$1072&amp;'AQS Data'!$M$2:$M$1072&amp;'AQS Data'!$L$2:$L$1072&amp;'AQS Data'!$E$2:$E$1072,0)),"")</f>
        <v>5</v>
      </c>
      <c r="AG44" s="19">
        <f t="array" ref="AG44">IFERROR(INDEX('AQS Data'!$P$2:$P$1072,MATCH(Summary!AG$3&amp;MONTH(Summary!$F44)&amp;DAY(Summary!$F44)&amp;AG$2,'AQS Data'!$N$2:$N$1072&amp;'AQS Data'!$M$2:$M$1072&amp;'AQS Data'!$L$2:$L$1072&amp;'AQS Data'!$E$2:$E$1072,0)),"")</f>
        <v>2.2999999999999998</v>
      </c>
      <c r="AI44" s="25">
        <v>42927</v>
      </c>
      <c r="AJ44" s="11">
        <f t="array" ref="AJ44">IFERROR(INDEX('AQS Data'!$P$2:$P$1072,MATCH(Summary!AJ$3&amp;MONTH(Summary!$F44)&amp;DAY(Summary!$F44)&amp;AJ$2,'AQS Data'!$N$2:$N$1072&amp;'AQS Data'!$M$2:$M$1072&amp;'AQS Data'!$L$2:$L$1072&amp;'AQS Data'!$E$2:$E$1072,0)),"")</f>
        <v>4.2</v>
      </c>
      <c r="AK44" s="106"/>
      <c r="AL44" s="106"/>
      <c r="AM44" s="12">
        <f t="array" ref="AM44">IFERROR(INDEX('AQS Data'!$P$2:$P$1072,MATCH(Summary!AM$3&amp;MONTH(Summary!$F44)&amp;DAY(Summary!$F44)&amp;AM$2,'AQS Data'!$N$2:$N$1072&amp;'AQS Data'!$M$2:$M$1072&amp;'AQS Data'!$L$2:$L$1072&amp;'AQS Data'!$E$2:$E$1072,0)),"")</f>
        <v>5.7</v>
      </c>
      <c r="AN44" s="19">
        <f t="array" ref="AN44">IFERROR(INDEX('AQS Data'!$P$2:$P$1072,MATCH(Summary!AN$3&amp;MONTH(Summary!$F44)&amp;DAY(Summary!$F44)&amp;AN$2,'AQS Data'!$N$2:$N$1072&amp;'AQS Data'!$M$2:$M$1072&amp;'AQS Data'!$L$2:$L$1072&amp;'AQS Data'!$E$2:$E$1072,0)),"")</f>
        <v>1.4</v>
      </c>
    </row>
    <row r="45" spans="6:40" x14ac:dyDescent="0.25">
      <c r="F45" s="25">
        <v>42928</v>
      </c>
      <c r="G45" s="11" t="str">
        <f t="array" ref="G45">IFERROR(INDEX('AQS Data'!$P$2:$P$1072,MATCH(Summary!G$3&amp;MONTH(Summary!$F45)&amp;DAY(Summary!$F45)&amp;G$2,'AQS Data'!$N$2:$N$1072&amp;'AQS Data'!$M$2:$M$1072&amp;'AQS Data'!$L$2:$L$1072&amp;'AQS Data'!$E$2:$E$1072,0)),"")</f>
        <v/>
      </c>
      <c r="H45" s="12" t="str">
        <f t="array" ref="H45">IFERROR(INDEX('AQS Data'!$P$2:$P$1072,MATCH(Summary!H$3&amp;MONTH(Summary!$F45)&amp;DAY(Summary!$F45)&amp;H$2,'AQS Data'!$N$2:$N$1072&amp;'AQS Data'!$M$2:$M$1072&amp;'AQS Data'!$L$2:$L$1072&amp;'AQS Data'!$E$2:$E$1072,0)),"")</f>
        <v/>
      </c>
      <c r="I45" s="12">
        <f t="array" ref="I45">IFERROR(INDEX('AQS Data'!$P$2:$P$1072,MATCH(Summary!I$3&amp;MONTH(Summary!$F45)&amp;DAY(Summary!$F45)&amp;I$2,'AQS Data'!$N$2:$N$1072&amp;'AQS Data'!$M$2:$M$1072&amp;'AQS Data'!$L$2:$L$1072&amp;'AQS Data'!$E$2:$E$1072,0)),"")</f>
        <v>3.8</v>
      </c>
      <c r="J45" s="12" t="str">
        <f t="array" ref="J45">IFERROR(INDEX('AQS Data'!$P$2:$P$1072,MATCH(Summary!J$3&amp;MONTH(Summary!$F45)&amp;DAY(Summary!$F45)&amp;J$2,'AQS Data'!$N$2:$N$1072&amp;'AQS Data'!$M$2:$M$1072&amp;'AQS Data'!$L$2:$L$1072&amp;'AQS Data'!$E$2:$E$1072,0)),"")</f>
        <v/>
      </c>
      <c r="K45" s="12" t="str">
        <f t="array" ref="K45">IFERROR(INDEX('AQS Data'!$P$2:$P$1072,MATCH(Summary!K$3&amp;MONTH(Summary!$F45)&amp;DAY(Summary!$F45)&amp;K$2,'AQS Data'!$N$2:$N$1072&amp;'AQS Data'!$M$2:$M$1072&amp;'AQS Data'!$L$2:$L$1072&amp;'AQS Data'!$E$2:$E$1072,0)),"")</f>
        <v/>
      </c>
      <c r="L45" s="12" t="str">
        <f t="array" ref="L45">IFERROR(INDEX('AQS Data'!$P$2:$P$1072,MATCH(Summary!L$3&amp;MONTH(Summary!$F45)&amp;DAY(Summary!$F45)&amp;L$2,'AQS Data'!$N$2:$N$1072&amp;'AQS Data'!$M$2:$M$1072&amp;'AQS Data'!$L$2:$L$1072&amp;'AQS Data'!$E$2:$E$1072,0)),"")</f>
        <v/>
      </c>
      <c r="M45" s="12" t="str">
        <f t="array" ref="M45">IFERROR(INDEX('AQS Data'!$P$2:$P$1072,MATCH(Summary!M$3&amp;MONTH(Summary!$F45)&amp;DAY(Summary!$F45)&amp;M$2,'AQS Data'!$N$2:$N$1072&amp;'AQS Data'!$M$2:$M$1072&amp;'AQS Data'!$L$2:$L$1072&amp;'AQS Data'!$E$2:$E$1072,0)),"")</f>
        <v/>
      </c>
      <c r="N45" s="12" t="str">
        <f t="array" ref="N45">IFERROR(INDEX('AQS Data'!$P$2:$P$1072,MATCH(Summary!N$3&amp;MONTH(Summary!$F45)&amp;DAY(Summary!$F45)&amp;N$2,'AQS Data'!$N$2:$N$1072&amp;'AQS Data'!$M$2:$M$1072&amp;'AQS Data'!$L$2:$L$1072&amp;'AQS Data'!$E$2:$E$1072,0)),"")</f>
        <v/>
      </c>
      <c r="O45" s="12" t="str">
        <f t="array" ref="O45">IFERROR(INDEX('AQS Data'!$P$2:$P$1072,MATCH(Summary!O$3&amp;MONTH(Summary!$F45)&amp;DAY(Summary!$F45)&amp;O$2,'AQS Data'!$N$2:$N$1072&amp;'AQS Data'!$M$2:$M$1072&amp;'AQS Data'!$L$2:$L$1072&amp;'AQS Data'!$E$2:$E$1072,0)),"")</f>
        <v/>
      </c>
      <c r="P45" s="12" t="str">
        <f t="array" ref="P45">IFERROR(INDEX('AQS Data'!$P$2:$P$1072,MATCH(Summary!P$3&amp;MONTH(Summary!$F45)&amp;DAY(Summary!$F45)&amp;P$2,'AQS Data'!$N$2:$N$1072&amp;'AQS Data'!$M$2:$M$1072&amp;'AQS Data'!$L$2:$L$1072&amp;'AQS Data'!$E$2:$E$1072,0)),"")</f>
        <v/>
      </c>
      <c r="Q45" s="12">
        <f t="array" ref="Q45">IFERROR(INDEX('AQS Data'!$P$2:$P$1072,MATCH(Summary!Q$3&amp;MONTH(Summary!$F45)&amp;DAY(Summary!$F45)&amp;Q$2,'AQS Data'!$N$2:$N$1072&amp;'AQS Data'!$M$2:$M$1072&amp;'AQS Data'!$L$2:$L$1072&amp;'AQS Data'!$E$2:$E$1072,0)),"")</f>
        <v>8.4</v>
      </c>
      <c r="R45" s="12" t="str">
        <f t="array" ref="R45">IFERROR(INDEX('AQS Data'!$P$2:$P$1072,MATCH(Summary!R$3&amp;MONTH(Summary!$F45)&amp;DAY(Summary!$F45)&amp;R$2,'AQS Data'!$N$2:$N$1072&amp;'AQS Data'!$M$2:$M$1072&amp;'AQS Data'!$L$2:$L$1072&amp;'AQS Data'!$E$2:$E$1072,0)),"")</f>
        <v/>
      </c>
      <c r="S45" s="12" t="str">
        <f t="array" ref="S45">IFERROR(INDEX('AQS Data'!$P$2:$P$1072,MATCH(Summary!S$3&amp;MONTH(Summary!$F45)&amp;DAY(Summary!$F45)&amp;S$2,'AQS Data'!$N$2:$N$1072&amp;'AQS Data'!$M$2:$M$1072&amp;'AQS Data'!$L$2:$L$1072&amp;'AQS Data'!$E$2:$E$1072,0)),"")</f>
        <v/>
      </c>
      <c r="T45" s="12" t="str">
        <f t="array" ref="T45">IFERROR(INDEX('AQS Data'!$P$2:$P$1072,MATCH(Summary!T$3&amp;MONTH(Summary!$F45)&amp;DAY(Summary!$F45)&amp;T$2,'AQS Data'!$N$2:$N$1072&amp;'AQS Data'!$M$2:$M$1072&amp;'AQS Data'!$L$2:$L$1072&amp;'AQS Data'!$E$2:$E$1072,0)),"")</f>
        <v/>
      </c>
      <c r="U45" s="12">
        <f t="array" ref="U45">IFERROR(INDEX('AQS Data'!$P$2:$P$1072,MATCH(Summary!U$3&amp;MONTH(Summary!$F45)&amp;DAY(Summary!$F45)&amp;U$2,'AQS Data'!$N$2:$N$1072&amp;'AQS Data'!$M$2:$M$1072&amp;'AQS Data'!$L$2:$L$1072&amp;'AQS Data'!$E$2:$E$1072,0)),"")</f>
        <v>2.2000000000000002</v>
      </c>
      <c r="V45" s="12" t="str">
        <f t="array" ref="V45">IFERROR(INDEX('AQS Data'!$P$2:$P$1072,MATCH(Summary!V$3&amp;MONTH(Summary!$F45)&amp;DAY(Summary!$F45)&amp;V$2,'AQS Data'!$N$2:$N$1072&amp;'AQS Data'!$M$2:$M$1072&amp;'AQS Data'!$L$2:$L$1072&amp;'AQS Data'!$E$2:$E$1072,0)),"")</f>
        <v/>
      </c>
      <c r="W45" s="12" t="str">
        <f t="array" ref="W45">IFERROR(INDEX('AQS Data'!$P$2:$P$1072,MATCH(Summary!W$3&amp;MONTH(Summary!$F45)&amp;DAY(Summary!$F45)&amp;W$2,'AQS Data'!$N$2:$N$1072&amp;'AQS Data'!$M$2:$M$1072&amp;'AQS Data'!$L$2:$L$1072&amp;'AQS Data'!$E$2:$E$1072,0)),"")</f>
        <v/>
      </c>
      <c r="X45" s="19" t="str">
        <f t="array" ref="X45">IFERROR(INDEX('AQS Data'!$P$2:$P$1072,MATCH(Summary!X$3&amp;MONTH(Summary!$F45)&amp;DAY(Summary!$F45)&amp;X$2,'AQS Data'!$N$2:$N$1072&amp;'AQS Data'!$M$2:$M$1072&amp;'AQS Data'!$L$2:$L$1072&amp;'AQS Data'!$E$2:$E$1072,0)),"")</f>
        <v/>
      </c>
      <c r="Z45" s="25">
        <v>42928</v>
      </c>
      <c r="AA45" s="11" t="str">
        <f t="array" ref="AA45">IFERROR(INDEX('AQS Data'!$P$2:$P$1072,MATCH(Summary!AA$3&amp;MONTH(Summary!$F45)&amp;DAY(Summary!$F45)&amp;AA$2,'AQS Data'!$N$2:$N$1072&amp;'AQS Data'!$M$2:$M$1072&amp;'AQS Data'!$L$2:$L$1072&amp;'AQS Data'!$E$2:$E$1072,0)),"")</f>
        <v/>
      </c>
      <c r="AB45" s="12" t="str">
        <f t="array" ref="AB45">IFERROR(INDEX('AQS Data'!$P$2:$P$1072,MATCH(Summary!AB$3&amp;MONTH(Summary!$F45)&amp;DAY(Summary!$F45)&amp;AB$2,'AQS Data'!$N$2:$N$1072&amp;'AQS Data'!$M$2:$M$1072&amp;'AQS Data'!$L$2:$L$1072&amp;'AQS Data'!$E$2:$E$1072,0)),"")</f>
        <v/>
      </c>
      <c r="AC45" s="12" t="str">
        <f t="array" ref="AC45">IFERROR(INDEX('AQS Data'!$P$2:$P$1072,MATCH(Summary!AC$3&amp;MONTH(Summary!$F45)&amp;DAY(Summary!$F45)&amp;AC$2,'AQS Data'!$N$2:$N$1072&amp;'AQS Data'!$M$2:$M$1072&amp;'AQS Data'!$L$2:$L$1072&amp;'AQS Data'!$E$2:$E$1072,0)),"")</f>
        <v/>
      </c>
      <c r="AD45" s="12">
        <f t="array" ref="AD45">IFERROR(INDEX('AQS Data'!$P$2:$P$1072,MATCH(Summary!AD$3&amp;MONTH(Summary!$F45)&amp;DAY(Summary!$F45)&amp;AD$2,'AQS Data'!$N$2:$N$1072&amp;'AQS Data'!$M$2:$M$1072&amp;'AQS Data'!$L$2:$L$1072&amp;'AQS Data'!$E$2:$E$1072,0)),"")</f>
        <v>2</v>
      </c>
      <c r="AE45" s="12" t="str">
        <f t="array" ref="AE45">IFERROR(INDEX('AQS Data'!$P$2:$P$1072,MATCH(Summary!AE$3&amp;MONTH(Summary!$F45)&amp;DAY(Summary!$F45)&amp;AE$2,'AQS Data'!$N$2:$N$1072&amp;'AQS Data'!$M$2:$M$1072&amp;'AQS Data'!$L$2:$L$1072&amp;'AQS Data'!$E$2:$E$1072,0)),"")</f>
        <v/>
      </c>
      <c r="AF45" s="12" t="str">
        <f t="array" ref="AF45">IFERROR(INDEX('AQS Data'!$P$2:$P$1072,MATCH(Summary!AF$3&amp;MONTH(Summary!$F45)&amp;DAY(Summary!$F45)&amp;AF$2,'AQS Data'!$N$2:$N$1072&amp;'AQS Data'!$M$2:$M$1072&amp;'AQS Data'!$L$2:$L$1072&amp;'AQS Data'!$E$2:$E$1072,0)),"")</f>
        <v/>
      </c>
      <c r="AG45" s="19" t="str">
        <f t="array" ref="AG45">IFERROR(INDEX('AQS Data'!$P$2:$P$1072,MATCH(Summary!AG$3&amp;MONTH(Summary!$F45)&amp;DAY(Summary!$F45)&amp;AG$2,'AQS Data'!$N$2:$N$1072&amp;'AQS Data'!$M$2:$M$1072&amp;'AQS Data'!$L$2:$L$1072&amp;'AQS Data'!$E$2:$E$1072,0)),"")</f>
        <v/>
      </c>
      <c r="AI45" s="25">
        <v>42928</v>
      </c>
      <c r="AJ45" s="11" t="str">
        <f t="array" ref="AJ45">IFERROR(INDEX('AQS Data'!$P$2:$P$1072,MATCH(Summary!AJ$3&amp;MONTH(Summary!$F45)&amp;DAY(Summary!$F45)&amp;AJ$2,'AQS Data'!$N$2:$N$1072&amp;'AQS Data'!$M$2:$M$1072&amp;'AQS Data'!$L$2:$L$1072&amp;'AQS Data'!$E$2:$E$1072,0)),"")</f>
        <v/>
      </c>
      <c r="AK45" s="106"/>
      <c r="AL45" s="106"/>
      <c r="AM45" s="12" t="str">
        <f t="array" ref="AM45">IFERROR(INDEX('AQS Data'!$P$2:$P$1072,MATCH(Summary!AM$3&amp;MONTH(Summary!$F45)&amp;DAY(Summary!$F45)&amp;AM$2,'AQS Data'!$N$2:$N$1072&amp;'AQS Data'!$M$2:$M$1072&amp;'AQS Data'!$L$2:$L$1072&amp;'AQS Data'!$E$2:$E$1072,0)),"")</f>
        <v/>
      </c>
      <c r="AN45" s="19" t="str">
        <f t="array" ref="AN45">IFERROR(INDEX('AQS Data'!$P$2:$P$1072,MATCH(Summary!AN$3&amp;MONTH(Summary!$F45)&amp;DAY(Summary!$F45)&amp;AN$2,'AQS Data'!$N$2:$N$1072&amp;'AQS Data'!$M$2:$M$1072&amp;'AQS Data'!$L$2:$L$1072&amp;'AQS Data'!$E$2:$E$1072,0)),"")</f>
        <v/>
      </c>
    </row>
    <row r="46" spans="6:40" x14ac:dyDescent="0.25">
      <c r="F46" s="25">
        <v>42929</v>
      </c>
      <c r="G46" s="11" t="str">
        <f t="array" ref="G46">IFERROR(INDEX('AQS Data'!$P$2:$P$1072,MATCH(Summary!G$3&amp;MONTH(Summary!$F46)&amp;DAY(Summary!$F46)&amp;G$2,'AQS Data'!$N$2:$N$1072&amp;'AQS Data'!$M$2:$M$1072&amp;'AQS Data'!$L$2:$L$1072&amp;'AQS Data'!$E$2:$E$1072,0)),"")</f>
        <v/>
      </c>
      <c r="H46" s="12" t="str">
        <f t="array" ref="H46">IFERROR(INDEX('AQS Data'!$P$2:$P$1072,MATCH(Summary!H$3&amp;MONTH(Summary!$F46)&amp;DAY(Summary!$F46)&amp;H$2,'AQS Data'!$N$2:$N$1072&amp;'AQS Data'!$M$2:$M$1072&amp;'AQS Data'!$L$2:$L$1072&amp;'AQS Data'!$E$2:$E$1072,0)),"")</f>
        <v/>
      </c>
      <c r="I46" s="12" t="str">
        <f t="array" ref="I46">IFERROR(INDEX('AQS Data'!$P$2:$P$1072,MATCH(Summary!I$3&amp;MONTH(Summary!$F46)&amp;DAY(Summary!$F46)&amp;I$2,'AQS Data'!$N$2:$N$1072&amp;'AQS Data'!$M$2:$M$1072&amp;'AQS Data'!$L$2:$L$1072&amp;'AQS Data'!$E$2:$E$1072,0)),"")</f>
        <v/>
      </c>
      <c r="J46" s="12">
        <f t="array" ref="J46">IFERROR(INDEX('AQS Data'!$P$2:$P$1072,MATCH(Summary!J$3&amp;MONTH(Summary!$F46)&amp;DAY(Summary!$F46)&amp;J$2,'AQS Data'!$N$2:$N$1072&amp;'AQS Data'!$M$2:$M$1072&amp;'AQS Data'!$L$2:$L$1072&amp;'AQS Data'!$E$2:$E$1072,0)),"")</f>
        <v>4.5999999999999996</v>
      </c>
      <c r="K46" s="12" t="str">
        <f t="array" ref="K46">IFERROR(INDEX('AQS Data'!$P$2:$P$1072,MATCH(Summary!K$3&amp;MONTH(Summary!$F46)&amp;DAY(Summary!$F46)&amp;K$2,'AQS Data'!$N$2:$N$1072&amp;'AQS Data'!$M$2:$M$1072&amp;'AQS Data'!$L$2:$L$1072&amp;'AQS Data'!$E$2:$E$1072,0)),"")</f>
        <v/>
      </c>
      <c r="L46" s="12" t="str">
        <f t="array" ref="L46">IFERROR(INDEX('AQS Data'!$P$2:$P$1072,MATCH(Summary!L$3&amp;MONTH(Summary!$F46)&amp;DAY(Summary!$F46)&amp;L$2,'AQS Data'!$N$2:$N$1072&amp;'AQS Data'!$M$2:$M$1072&amp;'AQS Data'!$L$2:$L$1072&amp;'AQS Data'!$E$2:$E$1072,0)),"")</f>
        <v/>
      </c>
      <c r="M46" s="12" t="str">
        <f t="array" ref="M46">IFERROR(INDEX('AQS Data'!$P$2:$P$1072,MATCH(Summary!M$3&amp;MONTH(Summary!$F46)&amp;DAY(Summary!$F46)&amp;M$2,'AQS Data'!$N$2:$N$1072&amp;'AQS Data'!$M$2:$M$1072&amp;'AQS Data'!$L$2:$L$1072&amp;'AQS Data'!$E$2:$E$1072,0)),"")</f>
        <v/>
      </c>
      <c r="N46" s="12" t="str">
        <f t="array" ref="N46">IFERROR(INDEX('AQS Data'!$P$2:$P$1072,MATCH(Summary!N$3&amp;MONTH(Summary!$F46)&amp;DAY(Summary!$F46)&amp;N$2,'AQS Data'!$N$2:$N$1072&amp;'AQS Data'!$M$2:$M$1072&amp;'AQS Data'!$L$2:$L$1072&amp;'AQS Data'!$E$2:$E$1072,0)),"")</f>
        <v/>
      </c>
      <c r="O46" s="12" t="str">
        <f t="array" ref="O46">IFERROR(INDEX('AQS Data'!$P$2:$P$1072,MATCH(Summary!O$3&amp;MONTH(Summary!$F46)&amp;DAY(Summary!$F46)&amp;O$2,'AQS Data'!$N$2:$N$1072&amp;'AQS Data'!$M$2:$M$1072&amp;'AQS Data'!$L$2:$L$1072&amp;'AQS Data'!$E$2:$E$1072,0)),"")</f>
        <v/>
      </c>
      <c r="P46" s="12" t="str">
        <f t="array" ref="P46">IFERROR(INDEX('AQS Data'!$P$2:$P$1072,MATCH(Summary!P$3&amp;MONTH(Summary!$F46)&amp;DAY(Summary!$F46)&amp;P$2,'AQS Data'!$N$2:$N$1072&amp;'AQS Data'!$M$2:$M$1072&amp;'AQS Data'!$L$2:$L$1072&amp;'AQS Data'!$E$2:$E$1072,0)),"")</f>
        <v/>
      </c>
      <c r="Q46" s="12" t="str">
        <f t="array" ref="Q46">IFERROR(INDEX('AQS Data'!$P$2:$P$1072,MATCH(Summary!Q$3&amp;MONTH(Summary!$F46)&amp;DAY(Summary!$F46)&amp;Q$2,'AQS Data'!$N$2:$N$1072&amp;'AQS Data'!$M$2:$M$1072&amp;'AQS Data'!$L$2:$L$1072&amp;'AQS Data'!$E$2:$E$1072,0)),"")</f>
        <v/>
      </c>
      <c r="R46" s="12">
        <f t="array" ref="R46">IFERROR(INDEX('AQS Data'!$P$2:$P$1072,MATCH(Summary!R$3&amp;MONTH(Summary!$F46)&amp;DAY(Summary!$F46)&amp;R$2,'AQS Data'!$N$2:$N$1072&amp;'AQS Data'!$M$2:$M$1072&amp;'AQS Data'!$L$2:$L$1072&amp;'AQS Data'!$E$2:$E$1072,0)),"")</f>
        <v>44.5</v>
      </c>
      <c r="S46" s="12" t="str">
        <f t="array" ref="S46">IFERROR(INDEX('AQS Data'!$P$2:$P$1072,MATCH(Summary!S$3&amp;MONTH(Summary!$F46)&amp;DAY(Summary!$F46)&amp;S$2,'AQS Data'!$N$2:$N$1072&amp;'AQS Data'!$M$2:$M$1072&amp;'AQS Data'!$L$2:$L$1072&amp;'AQS Data'!$E$2:$E$1072,0)),"")</f>
        <v/>
      </c>
      <c r="T46" s="12" t="str">
        <f t="array" ref="T46">IFERROR(INDEX('AQS Data'!$P$2:$P$1072,MATCH(Summary!T$3&amp;MONTH(Summary!$F46)&amp;DAY(Summary!$F46)&amp;T$2,'AQS Data'!$N$2:$N$1072&amp;'AQS Data'!$M$2:$M$1072&amp;'AQS Data'!$L$2:$L$1072&amp;'AQS Data'!$E$2:$E$1072,0)),"")</f>
        <v/>
      </c>
      <c r="U46" s="12" t="str">
        <f t="array" ref="U46">IFERROR(INDEX('AQS Data'!$P$2:$P$1072,MATCH(Summary!U$3&amp;MONTH(Summary!$F46)&amp;DAY(Summary!$F46)&amp;U$2,'AQS Data'!$N$2:$N$1072&amp;'AQS Data'!$M$2:$M$1072&amp;'AQS Data'!$L$2:$L$1072&amp;'AQS Data'!$E$2:$E$1072,0)),"")</f>
        <v/>
      </c>
      <c r="V46" s="12">
        <f t="array" ref="V46">IFERROR(INDEX('AQS Data'!$P$2:$P$1072,MATCH(Summary!V$3&amp;MONTH(Summary!$F46)&amp;DAY(Summary!$F46)&amp;V$2,'AQS Data'!$N$2:$N$1072&amp;'AQS Data'!$M$2:$M$1072&amp;'AQS Data'!$L$2:$L$1072&amp;'AQS Data'!$E$2:$E$1072,0)),"")</f>
        <v>2.6</v>
      </c>
      <c r="W46" s="12" t="str">
        <f t="array" ref="W46">IFERROR(INDEX('AQS Data'!$P$2:$P$1072,MATCH(Summary!W$3&amp;MONTH(Summary!$F46)&amp;DAY(Summary!$F46)&amp;W$2,'AQS Data'!$N$2:$N$1072&amp;'AQS Data'!$M$2:$M$1072&amp;'AQS Data'!$L$2:$L$1072&amp;'AQS Data'!$E$2:$E$1072,0)),"")</f>
        <v/>
      </c>
      <c r="X46" s="19" t="str">
        <f t="array" ref="X46">IFERROR(INDEX('AQS Data'!$P$2:$P$1072,MATCH(Summary!X$3&amp;MONTH(Summary!$F46)&amp;DAY(Summary!$F46)&amp;X$2,'AQS Data'!$N$2:$N$1072&amp;'AQS Data'!$M$2:$M$1072&amp;'AQS Data'!$L$2:$L$1072&amp;'AQS Data'!$E$2:$E$1072,0)),"")</f>
        <v/>
      </c>
      <c r="Z46" s="25">
        <v>42929</v>
      </c>
      <c r="AA46" s="11">
        <f t="array" ref="AA46">IFERROR(INDEX('AQS Data'!$P$2:$P$1072,MATCH(Summary!AA$3&amp;MONTH(Summary!$F46)&amp;DAY(Summary!$F46)&amp;AA$2,'AQS Data'!$N$2:$N$1072&amp;'AQS Data'!$M$2:$M$1072&amp;'AQS Data'!$L$2:$L$1072&amp;'AQS Data'!$E$2:$E$1072,0)),"")</f>
        <v>41.5</v>
      </c>
      <c r="AB46" s="12" t="str">
        <f t="array" ref="AB46">IFERROR(INDEX('AQS Data'!$P$2:$P$1072,MATCH(Summary!AB$3&amp;MONTH(Summary!$F46)&amp;DAY(Summary!$F46)&amp;AB$2,'AQS Data'!$N$2:$N$1072&amp;'AQS Data'!$M$2:$M$1072&amp;'AQS Data'!$L$2:$L$1072&amp;'AQS Data'!$E$2:$E$1072,0)),"")</f>
        <v/>
      </c>
      <c r="AC46" s="12" t="str">
        <f t="array" ref="AC46">IFERROR(INDEX('AQS Data'!$P$2:$P$1072,MATCH(Summary!AC$3&amp;MONTH(Summary!$F46)&amp;DAY(Summary!$F46)&amp;AC$2,'AQS Data'!$N$2:$N$1072&amp;'AQS Data'!$M$2:$M$1072&amp;'AQS Data'!$L$2:$L$1072&amp;'AQS Data'!$E$2:$E$1072,0)),"")</f>
        <v/>
      </c>
      <c r="AD46" s="12" t="str">
        <f t="array" ref="AD46">IFERROR(INDEX('AQS Data'!$P$2:$P$1072,MATCH(Summary!AD$3&amp;MONTH(Summary!$F46)&amp;DAY(Summary!$F46)&amp;AD$2,'AQS Data'!$N$2:$N$1072&amp;'AQS Data'!$M$2:$M$1072&amp;'AQS Data'!$L$2:$L$1072&amp;'AQS Data'!$E$2:$E$1072,0)),"")</f>
        <v/>
      </c>
      <c r="AE46" s="12">
        <f t="array" ref="AE46">IFERROR(INDEX('AQS Data'!$P$2:$P$1072,MATCH(Summary!AE$3&amp;MONTH(Summary!$F46)&amp;DAY(Summary!$F46)&amp;AE$2,'AQS Data'!$N$2:$N$1072&amp;'AQS Data'!$M$2:$M$1072&amp;'AQS Data'!$L$2:$L$1072&amp;'AQS Data'!$E$2:$E$1072,0)),"")</f>
        <v>2.1</v>
      </c>
      <c r="AF46" s="12" t="str">
        <f t="array" ref="AF46">IFERROR(INDEX('AQS Data'!$P$2:$P$1072,MATCH(Summary!AF$3&amp;MONTH(Summary!$F46)&amp;DAY(Summary!$F46)&amp;AF$2,'AQS Data'!$N$2:$N$1072&amp;'AQS Data'!$M$2:$M$1072&amp;'AQS Data'!$L$2:$L$1072&amp;'AQS Data'!$E$2:$E$1072,0)),"")</f>
        <v/>
      </c>
      <c r="AG46" s="19" t="str">
        <f t="array" ref="AG46">IFERROR(INDEX('AQS Data'!$P$2:$P$1072,MATCH(Summary!AG$3&amp;MONTH(Summary!$F46)&amp;DAY(Summary!$F46)&amp;AG$2,'AQS Data'!$N$2:$N$1072&amp;'AQS Data'!$M$2:$M$1072&amp;'AQS Data'!$L$2:$L$1072&amp;'AQS Data'!$E$2:$E$1072,0)),"")</f>
        <v/>
      </c>
      <c r="AI46" s="25">
        <v>42929</v>
      </c>
      <c r="AJ46" s="11" t="str">
        <f t="array" ref="AJ46">IFERROR(INDEX('AQS Data'!$P$2:$P$1072,MATCH(Summary!AJ$3&amp;MONTH(Summary!$F46)&amp;DAY(Summary!$F46)&amp;AJ$2,'AQS Data'!$N$2:$N$1072&amp;'AQS Data'!$M$2:$M$1072&amp;'AQS Data'!$L$2:$L$1072&amp;'AQS Data'!$E$2:$E$1072,0)),"")</f>
        <v/>
      </c>
      <c r="AK46" s="106"/>
      <c r="AL46" s="106"/>
      <c r="AM46" s="12" t="str">
        <f t="array" ref="AM46">IFERROR(INDEX('AQS Data'!$P$2:$P$1072,MATCH(Summary!AM$3&amp;MONTH(Summary!$F46)&amp;DAY(Summary!$F46)&amp;AM$2,'AQS Data'!$N$2:$N$1072&amp;'AQS Data'!$M$2:$M$1072&amp;'AQS Data'!$L$2:$L$1072&amp;'AQS Data'!$E$2:$E$1072,0)),"")</f>
        <v/>
      </c>
      <c r="AN46" s="19" t="str">
        <f t="array" ref="AN46">IFERROR(INDEX('AQS Data'!$P$2:$P$1072,MATCH(Summary!AN$3&amp;MONTH(Summary!$F46)&amp;DAY(Summary!$F46)&amp;AN$2,'AQS Data'!$N$2:$N$1072&amp;'AQS Data'!$M$2:$M$1072&amp;'AQS Data'!$L$2:$L$1072&amp;'AQS Data'!$E$2:$E$1072,0)),"")</f>
        <v/>
      </c>
    </row>
    <row r="47" spans="6:40" x14ac:dyDescent="0.25">
      <c r="F47" s="25">
        <v>42930</v>
      </c>
      <c r="G47" s="11" t="str">
        <f t="array" ref="G47">IFERROR(INDEX('AQS Data'!$P$2:$P$1072,MATCH(Summary!G$3&amp;MONTH(Summary!$F47)&amp;DAY(Summary!$F47)&amp;G$2,'AQS Data'!$N$2:$N$1072&amp;'AQS Data'!$M$2:$M$1072&amp;'AQS Data'!$L$2:$L$1072&amp;'AQS Data'!$E$2:$E$1072,0)),"")</f>
        <v/>
      </c>
      <c r="H47" s="12">
        <f t="array" ref="H47">IFERROR(INDEX('AQS Data'!$P$2:$P$1072,MATCH(Summary!H$3&amp;MONTH(Summary!$F47)&amp;DAY(Summary!$F47)&amp;H$2,'AQS Data'!$N$2:$N$1072&amp;'AQS Data'!$M$2:$M$1072&amp;'AQS Data'!$L$2:$L$1072&amp;'AQS Data'!$E$2:$E$1072,0)),"")</f>
        <v>2.9</v>
      </c>
      <c r="I47" s="12" t="str">
        <f t="array" ref="I47">IFERROR(INDEX('AQS Data'!$P$2:$P$1072,MATCH(Summary!I$3&amp;MONTH(Summary!$F47)&amp;DAY(Summary!$F47)&amp;I$2,'AQS Data'!$N$2:$N$1072&amp;'AQS Data'!$M$2:$M$1072&amp;'AQS Data'!$L$2:$L$1072&amp;'AQS Data'!$E$2:$E$1072,0)),"")</f>
        <v/>
      </c>
      <c r="J47" s="12" t="str">
        <f t="array" ref="J47">IFERROR(INDEX('AQS Data'!$P$2:$P$1072,MATCH(Summary!J$3&amp;MONTH(Summary!$F47)&amp;DAY(Summary!$F47)&amp;J$2,'AQS Data'!$N$2:$N$1072&amp;'AQS Data'!$M$2:$M$1072&amp;'AQS Data'!$L$2:$L$1072&amp;'AQS Data'!$E$2:$E$1072,0)),"")</f>
        <v/>
      </c>
      <c r="K47" s="12">
        <f t="array" ref="K47">IFERROR(INDEX('AQS Data'!$P$2:$P$1072,MATCH(Summary!K$3&amp;MONTH(Summary!$F47)&amp;DAY(Summary!$F47)&amp;K$2,'AQS Data'!$N$2:$N$1072&amp;'AQS Data'!$M$2:$M$1072&amp;'AQS Data'!$L$2:$L$1072&amp;'AQS Data'!$E$2:$E$1072,0)),"")</f>
        <v>7.5</v>
      </c>
      <c r="L47" s="12">
        <f t="array" ref="L47">IFERROR(INDEX('AQS Data'!$P$2:$P$1072,MATCH(Summary!L$3&amp;MONTH(Summary!$F47)&amp;DAY(Summary!$F47)&amp;L$2,'AQS Data'!$N$2:$N$1072&amp;'AQS Data'!$M$2:$M$1072&amp;'AQS Data'!$L$2:$L$1072&amp;'AQS Data'!$E$2:$E$1072,0)),"")</f>
        <v>44.5</v>
      </c>
      <c r="M47" s="12" t="str">
        <f t="array" ref="M47">IFERROR(INDEX('AQS Data'!$P$2:$P$1072,MATCH(Summary!M$3&amp;MONTH(Summary!$F47)&amp;DAY(Summary!$F47)&amp;M$2,'AQS Data'!$N$2:$N$1072&amp;'AQS Data'!$M$2:$M$1072&amp;'AQS Data'!$L$2:$L$1072&amp;'AQS Data'!$E$2:$E$1072,0)),"")</f>
        <v/>
      </c>
      <c r="N47" s="12" t="str">
        <f t="array" ref="N47">IFERROR(INDEX('AQS Data'!$P$2:$P$1072,MATCH(Summary!N$3&amp;MONTH(Summary!$F47)&amp;DAY(Summary!$F47)&amp;N$2,'AQS Data'!$N$2:$N$1072&amp;'AQS Data'!$M$2:$M$1072&amp;'AQS Data'!$L$2:$L$1072&amp;'AQS Data'!$E$2:$E$1072,0)),"")</f>
        <v/>
      </c>
      <c r="O47" s="12">
        <f t="array" ref="O47">IFERROR(INDEX('AQS Data'!$P$2:$P$1072,MATCH(Summary!O$3&amp;MONTH(Summary!$F47)&amp;DAY(Summary!$F47)&amp;O$2,'AQS Data'!$N$2:$N$1072&amp;'AQS Data'!$M$2:$M$1072&amp;'AQS Data'!$L$2:$L$1072&amp;'AQS Data'!$E$2:$E$1072,0)),"")</f>
        <v>1.9</v>
      </c>
      <c r="P47" s="12">
        <f t="array" ref="P47">IFERROR(INDEX('AQS Data'!$P$2:$P$1072,MATCH(Summary!P$3&amp;MONTH(Summary!$F47)&amp;DAY(Summary!$F47)&amp;P$2,'AQS Data'!$N$2:$N$1072&amp;'AQS Data'!$M$2:$M$1072&amp;'AQS Data'!$L$2:$L$1072&amp;'AQS Data'!$E$2:$E$1072,0)),"")</f>
        <v>2.1</v>
      </c>
      <c r="Q47" s="12" t="str">
        <f t="array" ref="Q47">IFERROR(INDEX('AQS Data'!$P$2:$P$1072,MATCH(Summary!Q$3&amp;MONTH(Summary!$F47)&amp;DAY(Summary!$F47)&amp;Q$2,'AQS Data'!$N$2:$N$1072&amp;'AQS Data'!$M$2:$M$1072&amp;'AQS Data'!$L$2:$L$1072&amp;'AQS Data'!$E$2:$E$1072,0)),"")</f>
        <v/>
      </c>
      <c r="R47" s="12" t="str">
        <f t="array" ref="R47">IFERROR(INDEX('AQS Data'!$P$2:$P$1072,MATCH(Summary!R$3&amp;MONTH(Summary!$F47)&amp;DAY(Summary!$F47)&amp;R$2,'AQS Data'!$N$2:$N$1072&amp;'AQS Data'!$M$2:$M$1072&amp;'AQS Data'!$L$2:$L$1072&amp;'AQS Data'!$E$2:$E$1072,0)),"")</f>
        <v/>
      </c>
      <c r="S47" s="12">
        <f t="array" ref="S47">IFERROR(INDEX('AQS Data'!$P$2:$P$1072,MATCH(Summary!S$3&amp;MONTH(Summary!$F47)&amp;DAY(Summary!$F47)&amp;S$2,'AQS Data'!$N$2:$N$1072&amp;'AQS Data'!$M$2:$M$1072&amp;'AQS Data'!$L$2:$L$1072&amp;'AQS Data'!$E$2:$E$1072,0)),"")</f>
        <v>3</v>
      </c>
      <c r="T47" s="12">
        <f t="array" ref="T47">IFERROR(INDEX('AQS Data'!$P$2:$P$1072,MATCH(Summary!T$3&amp;MONTH(Summary!$F47)&amp;DAY(Summary!$F47)&amp;T$2,'AQS Data'!$N$2:$N$1072&amp;'AQS Data'!$M$2:$M$1072&amp;'AQS Data'!$L$2:$L$1072&amp;'AQS Data'!$E$2:$E$1072,0)),"")</f>
        <v>0.2</v>
      </c>
      <c r="U47" s="12" t="str">
        <f t="array" ref="U47">IFERROR(INDEX('AQS Data'!$P$2:$P$1072,MATCH(Summary!U$3&amp;MONTH(Summary!$F47)&amp;DAY(Summary!$F47)&amp;U$2,'AQS Data'!$N$2:$N$1072&amp;'AQS Data'!$M$2:$M$1072&amp;'AQS Data'!$L$2:$L$1072&amp;'AQS Data'!$E$2:$E$1072,0)),"")</f>
        <v/>
      </c>
      <c r="V47" s="12" t="str">
        <f t="array" ref="V47">IFERROR(INDEX('AQS Data'!$P$2:$P$1072,MATCH(Summary!V$3&amp;MONTH(Summary!$F47)&amp;DAY(Summary!$F47)&amp;V$2,'AQS Data'!$N$2:$N$1072&amp;'AQS Data'!$M$2:$M$1072&amp;'AQS Data'!$L$2:$L$1072&amp;'AQS Data'!$E$2:$E$1072,0)),"")</f>
        <v/>
      </c>
      <c r="W47" s="12">
        <f t="array" ref="W47">IFERROR(INDEX('AQS Data'!$P$2:$P$1072,MATCH(Summary!W$3&amp;MONTH(Summary!$F47)&amp;DAY(Summary!$F47)&amp;W$2,'AQS Data'!$N$2:$N$1072&amp;'AQS Data'!$M$2:$M$1072&amp;'AQS Data'!$L$2:$L$1072&amp;'AQS Data'!$E$2:$E$1072,0)),"")</f>
        <v>14.3</v>
      </c>
      <c r="X47" s="19">
        <f t="array" ref="X47">IFERROR(INDEX('AQS Data'!$P$2:$P$1072,MATCH(Summary!X$3&amp;MONTH(Summary!$F47)&amp;DAY(Summary!$F47)&amp;X$2,'AQS Data'!$N$2:$N$1072&amp;'AQS Data'!$M$2:$M$1072&amp;'AQS Data'!$L$2:$L$1072&amp;'AQS Data'!$E$2:$E$1072,0)),"")</f>
        <v>6.7</v>
      </c>
      <c r="Z47" s="25">
        <v>42930</v>
      </c>
      <c r="AA47" s="11" t="str">
        <f t="array" ref="AA47">IFERROR(INDEX('AQS Data'!$P$2:$P$1072,MATCH(Summary!AA$3&amp;MONTH(Summary!$F47)&amp;DAY(Summary!$F47)&amp;AA$2,'AQS Data'!$N$2:$N$1072&amp;'AQS Data'!$M$2:$M$1072&amp;'AQS Data'!$L$2:$L$1072&amp;'AQS Data'!$E$2:$E$1072,0)),"")</f>
        <v/>
      </c>
      <c r="AB47" s="12">
        <f t="array" ref="AB47">IFERROR(INDEX('AQS Data'!$P$2:$P$1072,MATCH(Summary!AB$3&amp;MONTH(Summary!$F47)&amp;DAY(Summary!$F47)&amp;AB$2,'AQS Data'!$N$2:$N$1072&amp;'AQS Data'!$M$2:$M$1072&amp;'AQS Data'!$L$2:$L$1072&amp;'AQS Data'!$E$2:$E$1072,0)),"")</f>
        <v>2.5</v>
      </c>
      <c r="AC47" s="12">
        <f t="array" ref="AC47">IFERROR(INDEX('AQS Data'!$P$2:$P$1072,MATCH(Summary!AC$3&amp;MONTH(Summary!$F47)&amp;DAY(Summary!$F47)&amp;AC$2,'AQS Data'!$N$2:$N$1072&amp;'AQS Data'!$M$2:$M$1072&amp;'AQS Data'!$L$2:$L$1072&amp;'AQS Data'!$E$2:$E$1072,0)),"")</f>
        <v>1.7</v>
      </c>
      <c r="AD47" s="12" t="str">
        <f t="array" ref="AD47">IFERROR(INDEX('AQS Data'!$P$2:$P$1072,MATCH(Summary!AD$3&amp;MONTH(Summary!$F47)&amp;DAY(Summary!$F47)&amp;AD$2,'AQS Data'!$N$2:$N$1072&amp;'AQS Data'!$M$2:$M$1072&amp;'AQS Data'!$L$2:$L$1072&amp;'AQS Data'!$E$2:$E$1072,0)),"")</f>
        <v/>
      </c>
      <c r="AE47" s="12" t="str">
        <f t="array" ref="AE47">IFERROR(INDEX('AQS Data'!$P$2:$P$1072,MATCH(Summary!AE$3&amp;MONTH(Summary!$F47)&amp;DAY(Summary!$F47)&amp;AE$2,'AQS Data'!$N$2:$N$1072&amp;'AQS Data'!$M$2:$M$1072&amp;'AQS Data'!$L$2:$L$1072&amp;'AQS Data'!$E$2:$E$1072,0)),"")</f>
        <v/>
      </c>
      <c r="AF47" s="12">
        <f t="array" ref="AF47">IFERROR(INDEX('AQS Data'!$P$2:$P$1072,MATCH(Summary!AF$3&amp;MONTH(Summary!$F47)&amp;DAY(Summary!$F47)&amp;AF$2,'AQS Data'!$N$2:$N$1072&amp;'AQS Data'!$M$2:$M$1072&amp;'AQS Data'!$L$2:$L$1072&amp;'AQS Data'!$E$2:$E$1072,0)),"")</f>
        <v>14.7</v>
      </c>
      <c r="AG47" s="19">
        <f t="array" ref="AG47">IFERROR(INDEX('AQS Data'!$P$2:$P$1072,MATCH(Summary!AG$3&amp;MONTH(Summary!$F47)&amp;DAY(Summary!$F47)&amp;AG$2,'AQS Data'!$N$2:$N$1072&amp;'AQS Data'!$M$2:$M$1072&amp;'AQS Data'!$L$2:$L$1072&amp;'AQS Data'!$E$2:$E$1072,0)),"")</f>
        <v>6.4</v>
      </c>
      <c r="AI47" s="25">
        <v>42930</v>
      </c>
      <c r="AJ47" s="11">
        <f t="array" ref="AJ47">IFERROR(INDEX('AQS Data'!$P$2:$P$1072,MATCH(Summary!AJ$3&amp;MONTH(Summary!$F47)&amp;DAY(Summary!$F47)&amp;AJ$2,'AQS Data'!$N$2:$N$1072&amp;'AQS Data'!$M$2:$M$1072&amp;'AQS Data'!$L$2:$L$1072&amp;'AQS Data'!$E$2:$E$1072,0)),"")</f>
        <v>3.6</v>
      </c>
      <c r="AK47" s="106"/>
      <c r="AL47" s="106"/>
      <c r="AM47" s="12">
        <f t="array" ref="AM47">IFERROR(INDEX('AQS Data'!$P$2:$P$1072,MATCH(Summary!AM$3&amp;MONTH(Summary!$F47)&amp;DAY(Summary!$F47)&amp;AM$2,'AQS Data'!$N$2:$N$1072&amp;'AQS Data'!$M$2:$M$1072&amp;'AQS Data'!$L$2:$L$1072&amp;'AQS Data'!$E$2:$E$1072,0)),"")</f>
        <v>14.9</v>
      </c>
      <c r="AN47" s="19">
        <f t="array" ref="AN47">IFERROR(INDEX('AQS Data'!$P$2:$P$1072,MATCH(Summary!AN$3&amp;MONTH(Summary!$F47)&amp;DAY(Summary!$F47)&amp;AN$2,'AQS Data'!$N$2:$N$1072&amp;'AQS Data'!$M$2:$M$1072&amp;'AQS Data'!$L$2:$L$1072&amp;'AQS Data'!$E$2:$E$1072,0)),"")</f>
        <v>7.3</v>
      </c>
    </row>
    <row r="48" spans="6:40" x14ac:dyDescent="0.25">
      <c r="F48" s="25">
        <v>42931</v>
      </c>
      <c r="G48" s="11" t="str">
        <f t="array" ref="G48">IFERROR(INDEX('AQS Data'!$P$2:$P$1072,MATCH(Summary!G$3&amp;MONTH(Summary!$F48)&amp;DAY(Summary!$F48)&amp;G$2,'AQS Data'!$N$2:$N$1072&amp;'AQS Data'!$M$2:$M$1072&amp;'AQS Data'!$L$2:$L$1072&amp;'AQS Data'!$E$2:$E$1072,0)),"")</f>
        <v/>
      </c>
      <c r="H48" s="12" t="str">
        <f t="array" ref="H48">IFERROR(INDEX('AQS Data'!$P$2:$P$1072,MATCH(Summary!H$3&amp;MONTH(Summary!$F48)&amp;DAY(Summary!$F48)&amp;H$2,'AQS Data'!$N$2:$N$1072&amp;'AQS Data'!$M$2:$M$1072&amp;'AQS Data'!$L$2:$L$1072&amp;'AQS Data'!$E$2:$E$1072,0)),"")</f>
        <v/>
      </c>
      <c r="I48" s="12">
        <f t="array" ref="I48">IFERROR(INDEX('AQS Data'!$P$2:$P$1072,MATCH(Summary!I$3&amp;MONTH(Summary!$F48)&amp;DAY(Summary!$F48)&amp;I$2,'AQS Data'!$N$2:$N$1072&amp;'AQS Data'!$M$2:$M$1072&amp;'AQS Data'!$L$2:$L$1072&amp;'AQS Data'!$E$2:$E$1072,0)),"")</f>
        <v>3.7</v>
      </c>
      <c r="J48" s="12" t="str">
        <f t="array" ref="J48">IFERROR(INDEX('AQS Data'!$P$2:$P$1072,MATCH(Summary!J$3&amp;MONTH(Summary!$F48)&amp;DAY(Summary!$F48)&amp;J$2,'AQS Data'!$N$2:$N$1072&amp;'AQS Data'!$M$2:$M$1072&amp;'AQS Data'!$L$2:$L$1072&amp;'AQS Data'!$E$2:$E$1072,0)),"")</f>
        <v/>
      </c>
      <c r="K48" s="12" t="str">
        <f t="array" ref="K48">IFERROR(INDEX('AQS Data'!$P$2:$P$1072,MATCH(Summary!K$3&amp;MONTH(Summary!$F48)&amp;DAY(Summary!$F48)&amp;K$2,'AQS Data'!$N$2:$N$1072&amp;'AQS Data'!$M$2:$M$1072&amp;'AQS Data'!$L$2:$L$1072&amp;'AQS Data'!$E$2:$E$1072,0)),"")</f>
        <v/>
      </c>
      <c r="L48" s="12" t="str">
        <f t="array" ref="L48">IFERROR(INDEX('AQS Data'!$P$2:$P$1072,MATCH(Summary!L$3&amp;MONTH(Summary!$F48)&amp;DAY(Summary!$F48)&amp;L$2,'AQS Data'!$N$2:$N$1072&amp;'AQS Data'!$M$2:$M$1072&amp;'AQS Data'!$L$2:$L$1072&amp;'AQS Data'!$E$2:$E$1072,0)),"")</f>
        <v/>
      </c>
      <c r="M48" s="12">
        <f t="array" ref="M48">IFERROR(INDEX('AQS Data'!$P$2:$P$1072,MATCH(Summary!M$3&amp;MONTH(Summary!$F48)&amp;DAY(Summary!$F48)&amp;M$2,'AQS Data'!$N$2:$N$1072&amp;'AQS Data'!$M$2:$M$1072&amp;'AQS Data'!$L$2:$L$1072&amp;'AQS Data'!$E$2:$E$1072,0)),"")</f>
        <v>5.3</v>
      </c>
      <c r="N48" s="12" t="str">
        <f t="array" ref="N48">IFERROR(INDEX('AQS Data'!$P$2:$P$1072,MATCH(Summary!N$3&amp;MONTH(Summary!$F48)&amp;DAY(Summary!$F48)&amp;N$2,'AQS Data'!$N$2:$N$1072&amp;'AQS Data'!$M$2:$M$1072&amp;'AQS Data'!$L$2:$L$1072&amp;'AQS Data'!$E$2:$E$1072,0)),"")</f>
        <v/>
      </c>
      <c r="O48" s="12" t="str">
        <f t="array" ref="O48">IFERROR(INDEX('AQS Data'!$P$2:$P$1072,MATCH(Summary!O$3&amp;MONTH(Summary!$F48)&amp;DAY(Summary!$F48)&amp;O$2,'AQS Data'!$N$2:$N$1072&amp;'AQS Data'!$M$2:$M$1072&amp;'AQS Data'!$L$2:$L$1072&amp;'AQS Data'!$E$2:$E$1072,0)),"")</f>
        <v/>
      </c>
      <c r="P48" s="12" t="str">
        <f t="array" ref="P48">IFERROR(INDEX('AQS Data'!$P$2:$P$1072,MATCH(Summary!P$3&amp;MONTH(Summary!$F48)&amp;DAY(Summary!$F48)&amp;P$2,'AQS Data'!$N$2:$N$1072&amp;'AQS Data'!$M$2:$M$1072&amp;'AQS Data'!$L$2:$L$1072&amp;'AQS Data'!$E$2:$E$1072,0)),"")</f>
        <v/>
      </c>
      <c r="Q48" s="12">
        <f t="array" ref="Q48">IFERROR(INDEX('AQS Data'!$P$2:$P$1072,MATCH(Summary!Q$3&amp;MONTH(Summary!$F48)&amp;DAY(Summary!$F48)&amp;Q$2,'AQS Data'!$N$2:$N$1072&amp;'AQS Data'!$M$2:$M$1072&amp;'AQS Data'!$L$2:$L$1072&amp;'AQS Data'!$E$2:$E$1072,0)),"")</f>
        <v>75.3</v>
      </c>
      <c r="R48" s="12" t="str">
        <f t="array" ref="R48">IFERROR(INDEX('AQS Data'!$P$2:$P$1072,MATCH(Summary!R$3&amp;MONTH(Summary!$F48)&amp;DAY(Summary!$F48)&amp;R$2,'AQS Data'!$N$2:$N$1072&amp;'AQS Data'!$M$2:$M$1072&amp;'AQS Data'!$L$2:$L$1072&amp;'AQS Data'!$E$2:$E$1072,0)),"")</f>
        <v/>
      </c>
      <c r="S48" s="12" t="str">
        <f t="array" ref="S48">IFERROR(INDEX('AQS Data'!$P$2:$P$1072,MATCH(Summary!S$3&amp;MONTH(Summary!$F48)&amp;DAY(Summary!$F48)&amp;S$2,'AQS Data'!$N$2:$N$1072&amp;'AQS Data'!$M$2:$M$1072&amp;'AQS Data'!$L$2:$L$1072&amp;'AQS Data'!$E$2:$E$1072,0)),"")</f>
        <v/>
      </c>
      <c r="T48" s="12" t="str">
        <f t="array" ref="T48">IFERROR(INDEX('AQS Data'!$P$2:$P$1072,MATCH(Summary!T$3&amp;MONTH(Summary!$F48)&amp;DAY(Summary!$F48)&amp;T$2,'AQS Data'!$N$2:$N$1072&amp;'AQS Data'!$M$2:$M$1072&amp;'AQS Data'!$L$2:$L$1072&amp;'AQS Data'!$E$2:$E$1072,0)),"")</f>
        <v/>
      </c>
      <c r="U48" s="12">
        <f t="array" ref="U48">IFERROR(INDEX('AQS Data'!$P$2:$P$1072,MATCH(Summary!U$3&amp;MONTH(Summary!$F48)&amp;DAY(Summary!$F48)&amp;U$2,'AQS Data'!$N$2:$N$1072&amp;'AQS Data'!$M$2:$M$1072&amp;'AQS Data'!$L$2:$L$1072&amp;'AQS Data'!$E$2:$E$1072,0)),"")</f>
        <v>11.9</v>
      </c>
      <c r="V48" s="12" t="str">
        <f t="array" ref="V48">IFERROR(INDEX('AQS Data'!$P$2:$P$1072,MATCH(Summary!V$3&amp;MONTH(Summary!$F48)&amp;DAY(Summary!$F48)&amp;V$2,'AQS Data'!$N$2:$N$1072&amp;'AQS Data'!$M$2:$M$1072&amp;'AQS Data'!$L$2:$L$1072&amp;'AQS Data'!$E$2:$E$1072,0)),"")</f>
        <v/>
      </c>
      <c r="W48" s="12" t="str">
        <f t="array" ref="W48">IFERROR(INDEX('AQS Data'!$P$2:$P$1072,MATCH(Summary!W$3&amp;MONTH(Summary!$F48)&amp;DAY(Summary!$F48)&amp;W$2,'AQS Data'!$N$2:$N$1072&amp;'AQS Data'!$M$2:$M$1072&amp;'AQS Data'!$L$2:$L$1072&amp;'AQS Data'!$E$2:$E$1072,0)),"")</f>
        <v/>
      </c>
      <c r="X48" s="19" t="str">
        <f t="array" ref="X48">IFERROR(INDEX('AQS Data'!$P$2:$P$1072,MATCH(Summary!X$3&amp;MONTH(Summary!$F48)&amp;DAY(Summary!$F48)&amp;X$2,'AQS Data'!$N$2:$N$1072&amp;'AQS Data'!$M$2:$M$1072&amp;'AQS Data'!$L$2:$L$1072&amp;'AQS Data'!$E$2:$E$1072,0)),"")</f>
        <v/>
      </c>
      <c r="Z48" s="25">
        <v>42931</v>
      </c>
      <c r="AA48" s="11" t="str">
        <f t="array" ref="AA48">IFERROR(INDEX('AQS Data'!$P$2:$P$1072,MATCH(Summary!AA$3&amp;MONTH(Summary!$F48)&amp;DAY(Summary!$F48)&amp;AA$2,'AQS Data'!$N$2:$N$1072&amp;'AQS Data'!$M$2:$M$1072&amp;'AQS Data'!$L$2:$L$1072&amp;'AQS Data'!$E$2:$E$1072,0)),"")</f>
        <v/>
      </c>
      <c r="AB48" s="12" t="str">
        <f t="array" ref="AB48">IFERROR(INDEX('AQS Data'!$P$2:$P$1072,MATCH(Summary!AB$3&amp;MONTH(Summary!$F48)&amp;DAY(Summary!$F48)&amp;AB$2,'AQS Data'!$N$2:$N$1072&amp;'AQS Data'!$M$2:$M$1072&amp;'AQS Data'!$L$2:$L$1072&amp;'AQS Data'!$E$2:$E$1072,0)),"")</f>
        <v/>
      </c>
      <c r="AC48" s="12" t="str">
        <f t="array" ref="AC48">IFERROR(INDEX('AQS Data'!$P$2:$P$1072,MATCH(Summary!AC$3&amp;MONTH(Summary!$F48)&amp;DAY(Summary!$F48)&amp;AC$2,'AQS Data'!$N$2:$N$1072&amp;'AQS Data'!$M$2:$M$1072&amp;'AQS Data'!$L$2:$L$1072&amp;'AQS Data'!$E$2:$E$1072,0)),"")</f>
        <v/>
      </c>
      <c r="AD48" s="12">
        <f t="array" ref="AD48">IFERROR(INDEX('AQS Data'!$P$2:$P$1072,MATCH(Summary!AD$3&amp;MONTH(Summary!$F48)&amp;DAY(Summary!$F48)&amp;AD$2,'AQS Data'!$N$2:$N$1072&amp;'AQS Data'!$M$2:$M$1072&amp;'AQS Data'!$L$2:$L$1072&amp;'AQS Data'!$E$2:$E$1072,0)),"")</f>
        <v>12.8</v>
      </c>
      <c r="AE48" s="12" t="str">
        <f t="array" ref="AE48">IFERROR(INDEX('AQS Data'!$P$2:$P$1072,MATCH(Summary!AE$3&amp;MONTH(Summary!$F48)&amp;DAY(Summary!$F48)&amp;AE$2,'AQS Data'!$N$2:$N$1072&amp;'AQS Data'!$M$2:$M$1072&amp;'AQS Data'!$L$2:$L$1072&amp;'AQS Data'!$E$2:$E$1072,0)),"")</f>
        <v/>
      </c>
      <c r="AF48" s="12" t="str">
        <f t="array" ref="AF48">IFERROR(INDEX('AQS Data'!$P$2:$P$1072,MATCH(Summary!AF$3&amp;MONTH(Summary!$F48)&amp;DAY(Summary!$F48)&amp;AF$2,'AQS Data'!$N$2:$N$1072&amp;'AQS Data'!$M$2:$M$1072&amp;'AQS Data'!$L$2:$L$1072&amp;'AQS Data'!$E$2:$E$1072,0)),"")</f>
        <v/>
      </c>
      <c r="AG48" s="19" t="str">
        <f t="array" ref="AG48">IFERROR(INDEX('AQS Data'!$P$2:$P$1072,MATCH(Summary!AG$3&amp;MONTH(Summary!$F48)&amp;DAY(Summary!$F48)&amp;AG$2,'AQS Data'!$N$2:$N$1072&amp;'AQS Data'!$M$2:$M$1072&amp;'AQS Data'!$L$2:$L$1072&amp;'AQS Data'!$E$2:$E$1072,0)),"")</f>
        <v/>
      </c>
      <c r="AI48" s="25">
        <v>42931</v>
      </c>
      <c r="AJ48" s="11" t="str">
        <f t="array" ref="AJ48">IFERROR(INDEX('AQS Data'!$P$2:$P$1072,MATCH(Summary!AJ$3&amp;MONTH(Summary!$F48)&amp;DAY(Summary!$F48)&amp;AJ$2,'AQS Data'!$N$2:$N$1072&amp;'AQS Data'!$M$2:$M$1072&amp;'AQS Data'!$L$2:$L$1072&amp;'AQS Data'!$E$2:$E$1072,0)),"")</f>
        <v/>
      </c>
      <c r="AK48" s="106"/>
      <c r="AL48" s="106"/>
      <c r="AM48" s="12" t="str">
        <f t="array" ref="AM48">IFERROR(INDEX('AQS Data'!$P$2:$P$1072,MATCH(Summary!AM$3&amp;MONTH(Summary!$F48)&amp;DAY(Summary!$F48)&amp;AM$2,'AQS Data'!$N$2:$N$1072&amp;'AQS Data'!$M$2:$M$1072&amp;'AQS Data'!$L$2:$L$1072&amp;'AQS Data'!$E$2:$E$1072,0)),"")</f>
        <v/>
      </c>
      <c r="AN48" s="19" t="str">
        <f t="array" ref="AN48">IFERROR(INDEX('AQS Data'!$P$2:$P$1072,MATCH(Summary!AN$3&amp;MONTH(Summary!$F48)&amp;DAY(Summary!$F48)&amp;AN$2,'AQS Data'!$N$2:$N$1072&amp;'AQS Data'!$M$2:$M$1072&amp;'AQS Data'!$L$2:$L$1072&amp;'AQS Data'!$E$2:$E$1072,0)),"")</f>
        <v/>
      </c>
    </row>
    <row r="49" spans="6:40" x14ac:dyDescent="0.25">
      <c r="F49" s="25">
        <v>42932</v>
      </c>
      <c r="G49" s="11" t="str">
        <f t="array" ref="G49">IFERROR(INDEX('AQS Data'!$P$2:$P$1072,MATCH(Summary!G$3&amp;MONTH(Summary!$F49)&amp;DAY(Summary!$F49)&amp;G$2,'AQS Data'!$N$2:$N$1072&amp;'AQS Data'!$M$2:$M$1072&amp;'AQS Data'!$L$2:$L$1072&amp;'AQS Data'!$E$2:$E$1072,0)),"")</f>
        <v/>
      </c>
      <c r="H49" s="12" t="str">
        <f t="array" ref="H49">IFERROR(INDEX('AQS Data'!$P$2:$P$1072,MATCH(Summary!H$3&amp;MONTH(Summary!$F49)&amp;DAY(Summary!$F49)&amp;H$2,'AQS Data'!$N$2:$N$1072&amp;'AQS Data'!$M$2:$M$1072&amp;'AQS Data'!$L$2:$L$1072&amp;'AQS Data'!$E$2:$E$1072,0)),"")</f>
        <v/>
      </c>
      <c r="I49" s="12" t="str">
        <f t="array" ref="I49">IFERROR(INDEX('AQS Data'!$P$2:$P$1072,MATCH(Summary!I$3&amp;MONTH(Summary!$F49)&amp;DAY(Summary!$F49)&amp;I$2,'AQS Data'!$N$2:$N$1072&amp;'AQS Data'!$M$2:$M$1072&amp;'AQS Data'!$L$2:$L$1072&amp;'AQS Data'!$E$2:$E$1072,0)),"")</f>
        <v/>
      </c>
      <c r="J49" s="12">
        <f t="array" ref="J49">IFERROR(INDEX('AQS Data'!$P$2:$P$1072,MATCH(Summary!J$3&amp;MONTH(Summary!$F49)&amp;DAY(Summary!$F49)&amp;J$2,'AQS Data'!$N$2:$N$1072&amp;'AQS Data'!$M$2:$M$1072&amp;'AQS Data'!$L$2:$L$1072&amp;'AQS Data'!$E$2:$E$1072,0)),"")</f>
        <v>4.5999999999999996</v>
      </c>
      <c r="K49" s="12" t="str">
        <f t="array" ref="K49">IFERROR(INDEX('AQS Data'!$P$2:$P$1072,MATCH(Summary!K$3&amp;MONTH(Summary!$F49)&amp;DAY(Summary!$F49)&amp;K$2,'AQS Data'!$N$2:$N$1072&amp;'AQS Data'!$M$2:$M$1072&amp;'AQS Data'!$L$2:$L$1072&amp;'AQS Data'!$E$2:$E$1072,0)),"")</f>
        <v/>
      </c>
      <c r="L49" s="12">
        <f t="array" ref="L49">IFERROR(INDEX('AQS Data'!$P$2:$P$1072,MATCH(Summary!L$3&amp;MONTH(Summary!$F49)&amp;DAY(Summary!$F49)&amp;L$2,'AQS Data'!$N$2:$N$1072&amp;'AQS Data'!$M$2:$M$1072&amp;'AQS Data'!$L$2:$L$1072&amp;'AQS Data'!$E$2:$E$1072,0)),"")</f>
        <v>22</v>
      </c>
      <c r="M49" s="12" t="str">
        <f t="array" ref="M49">IFERROR(INDEX('AQS Data'!$P$2:$P$1072,MATCH(Summary!M$3&amp;MONTH(Summary!$F49)&amp;DAY(Summary!$F49)&amp;M$2,'AQS Data'!$N$2:$N$1072&amp;'AQS Data'!$M$2:$M$1072&amp;'AQS Data'!$L$2:$L$1072&amp;'AQS Data'!$E$2:$E$1072,0)),"")</f>
        <v/>
      </c>
      <c r="N49" s="12">
        <f t="array" ref="N49">IFERROR(INDEX('AQS Data'!$P$2:$P$1072,MATCH(Summary!N$3&amp;MONTH(Summary!$F49)&amp;DAY(Summary!$F49)&amp;N$2,'AQS Data'!$N$2:$N$1072&amp;'AQS Data'!$M$2:$M$1072&amp;'AQS Data'!$L$2:$L$1072&amp;'AQS Data'!$E$2:$E$1072,0)),"")</f>
        <v>1.7</v>
      </c>
      <c r="O49" s="12" t="str">
        <f t="array" ref="O49">IFERROR(INDEX('AQS Data'!$P$2:$P$1072,MATCH(Summary!O$3&amp;MONTH(Summary!$F49)&amp;DAY(Summary!$F49)&amp;O$2,'AQS Data'!$N$2:$N$1072&amp;'AQS Data'!$M$2:$M$1072&amp;'AQS Data'!$L$2:$L$1072&amp;'AQS Data'!$E$2:$E$1072,0)),"")</f>
        <v/>
      </c>
      <c r="P49" s="12" t="str">
        <f t="array" ref="P49">IFERROR(INDEX('AQS Data'!$P$2:$P$1072,MATCH(Summary!P$3&amp;MONTH(Summary!$F49)&amp;DAY(Summary!$F49)&amp;P$2,'AQS Data'!$N$2:$N$1072&amp;'AQS Data'!$M$2:$M$1072&amp;'AQS Data'!$L$2:$L$1072&amp;'AQS Data'!$E$2:$E$1072,0)),"")</f>
        <v/>
      </c>
      <c r="Q49" s="12" t="str">
        <f t="array" ref="Q49">IFERROR(INDEX('AQS Data'!$P$2:$P$1072,MATCH(Summary!Q$3&amp;MONTH(Summary!$F49)&amp;DAY(Summary!$F49)&amp;Q$2,'AQS Data'!$N$2:$N$1072&amp;'AQS Data'!$M$2:$M$1072&amp;'AQS Data'!$L$2:$L$1072&amp;'AQS Data'!$E$2:$E$1072,0)),"")</f>
        <v/>
      </c>
      <c r="R49" s="12">
        <f t="array" ref="R49">IFERROR(INDEX('AQS Data'!$P$2:$P$1072,MATCH(Summary!R$3&amp;MONTH(Summary!$F49)&amp;DAY(Summary!$F49)&amp;R$2,'AQS Data'!$N$2:$N$1072&amp;'AQS Data'!$M$2:$M$1072&amp;'AQS Data'!$L$2:$L$1072&amp;'AQS Data'!$E$2:$E$1072,0)),"")</f>
        <v>21.3</v>
      </c>
      <c r="S49" s="12" t="str">
        <f t="array" ref="S49">IFERROR(INDEX('AQS Data'!$P$2:$P$1072,MATCH(Summary!S$3&amp;MONTH(Summary!$F49)&amp;DAY(Summary!$F49)&amp;S$2,'AQS Data'!$N$2:$N$1072&amp;'AQS Data'!$M$2:$M$1072&amp;'AQS Data'!$L$2:$L$1072&amp;'AQS Data'!$E$2:$E$1072,0)),"")</f>
        <v/>
      </c>
      <c r="T49" s="12" t="str">
        <f t="array" ref="T49">IFERROR(INDEX('AQS Data'!$P$2:$P$1072,MATCH(Summary!T$3&amp;MONTH(Summary!$F49)&amp;DAY(Summary!$F49)&amp;T$2,'AQS Data'!$N$2:$N$1072&amp;'AQS Data'!$M$2:$M$1072&amp;'AQS Data'!$L$2:$L$1072&amp;'AQS Data'!$E$2:$E$1072,0)),"")</f>
        <v/>
      </c>
      <c r="U49" s="12" t="str">
        <f t="array" ref="U49">IFERROR(INDEX('AQS Data'!$P$2:$P$1072,MATCH(Summary!U$3&amp;MONTH(Summary!$F49)&amp;DAY(Summary!$F49)&amp;U$2,'AQS Data'!$N$2:$N$1072&amp;'AQS Data'!$M$2:$M$1072&amp;'AQS Data'!$L$2:$L$1072&amp;'AQS Data'!$E$2:$E$1072,0)),"")</f>
        <v/>
      </c>
      <c r="V49" s="12">
        <f t="array" ref="V49">IFERROR(INDEX('AQS Data'!$P$2:$P$1072,MATCH(Summary!V$3&amp;MONTH(Summary!$F49)&amp;DAY(Summary!$F49)&amp;V$2,'AQS Data'!$N$2:$N$1072&amp;'AQS Data'!$M$2:$M$1072&amp;'AQS Data'!$L$2:$L$1072&amp;'AQS Data'!$E$2:$E$1072,0)),"")</f>
        <v>3.1</v>
      </c>
      <c r="W49" s="12" t="str">
        <f t="array" ref="W49">IFERROR(INDEX('AQS Data'!$P$2:$P$1072,MATCH(Summary!W$3&amp;MONTH(Summary!$F49)&amp;DAY(Summary!$F49)&amp;W$2,'AQS Data'!$N$2:$N$1072&amp;'AQS Data'!$M$2:$M$1072&amp;'AQS Data'!$L$2:$L$1072&amp;'AQS Data'!$E$2:$E$1072,0)),"")</f>
        <v/>
      </c>
      <c r="X49" s="19" t="str">
        <f t="array" ref="X49">IFERROR(INDEX('AQS Data'!$P$2:$P$1072,MATCH(Summary!X$3&amp;MONTH(Summary!$F49)&amp;DAY(Summary!$F49)&amp;X$2,'AQS Data'!$N$2:$N$1072&amp;'AQS Data'!$M$2:$M$1072&amp;'AQS Data'!$L$2:$L$1072&amp;'AQS Data'!$E$2:$E$1072,0)),"")</f>
        <v/>
      </c>
      <c r="Z49" s="25">
        <v>42932</v>
      </c>
      <c r="AA49" s="11">
        <f t="array" ref="AA49">IFERROR(INDEX('AQS Data'!$P$2:$P$1072,MATCH(Summary!AA$3&amp;MONTH(Summary!$F49)&amp;DAY(Summary!$F49)&amp;AA$2,'AQS Data'!$N$2:$N$1072&amp;'AQS Data'!$M$2:$M$1072&amp;'AQS Data'!$L$2:$L$1072&amp;'AQS Data'!$E$2:$E$1072,0)),"")</f>
        <v>18.899999999999999</v>
      </c>
      <c r="AB49" s="12" t="str">
        <f t="array" ref="AB49">IFERROR(INDEX('AQS Data'!$P$2:$P$1072,MATCH(Summary!AB$3&amp;MONTH(Summary!$F49)&amp;DAY(Summary!$F49)&amp;AB$2,'AQS Data'!$N$2:$N$1072&amp;'AQS Data'!$M$2:$M$1072&amp;'AQS Data'!$L$2:$L$1072&amp;'AQS Data'!$E$2:$E$1072,0)),"")</f>
        <v/>
      </c>
      <c r="AC49" s="12" t="str">
        <f t="array" ref="AC49">IFERROR(INDEX('AQS Data'!$P$2:$P$1072,MATCH(Summary!AC$3&amp;MONTH(Summary!$F49)&amp;DAY(Summary!$F49)&amp;AC$2,'AQS Data'!$N$2:$N$1072&amp;'AQS Data'!$M$2:$M$1072&amp;'AQS Data'!$L$2:$L$1072&amp;'AQS Data'!$E$2:$E$1072,0)),"")</f>
        <v/>
      </c>
      <c r="AD49" s="12" t="str">
        <f t="array" ref="AD49">IFERROR(INDEX('AQS Data'!$P$2:$P$1072,MATCH(Summary!AD$3&amp;MONTH(Summary!$F49)&amp;DAY(Summary!$F49)&amp;AD$2,'AQS Data'!$N$2:$N$1072&amp;'AQS Data'!$M$2:$M$1072&amp;'AQS Data'!$L$2:$L$1072&amp;'AQS Data'!$E$2:$E$1072,0)),"")</f>
        <v/>
      </c>
      <c r="AE49" s="12">
        <f t="array" ref="AE49">IFERROR(INDEX('AQS Data'!$P$2:$P$1072,MATCH(Summary!AE$3&amp;MONTH(Summary!$F49)&amp;DAY(Summary!$F49)&amp;AE$2,'AQS Data'!$N$2:$N$1072&amp;'AQS Data'!$M$2:$M$1072&amp;'AQS Data'!$L$2:$L$1072&amp;'AQS Data'!$E$2:$E$1072,0)),"")</f>
        <v>3.1</v>
      </c>
      <c r="AF49" s="12" t="str">
        <f t="array" ref="AF49">IFERROR(INDEX('AQS Data'!$P$2:$P$1072,MATCH(Summary!AF$3&amp;MONTH(Summary!$F49)&amp;DAY(Summary!$F49)&amp;AF$2,'AQS Data'!$N$2:$N$1072&amp;'AQS Data'!$M$2:$M$1072&amp;'AQS Data'!$L$2:$L$1072&amp;'AQS Data'!$E$2:$E$1072,0)),"")</f>
        <v/>
      </c>
      <c r="AG49" s="19" t="str">
        <f t="array" ref="AG49">IFERROR(INDEX('AQS Data'!$P$2:$P$1072,MATCH(Summary!AG$3&amp;MONTH(Summary!$F49)&amp;DAY(Summary!$F49)&amp;AG$2,'AQS Data'!$N$2:$N$1072&amp;'AQS Data'!$M$2:$M$1072&amp;'AQS Data'!$L$2:$L$1072&amp;'AQS Data'!$E$2:$E$1072,0)),"")</f>
        <v/>
      </c>
      <c r="AI49" s="25">
        <v>42932</v>
      </c>
      <c r="AJ49" s="11" t="str">
        <f t="array" ref="AJ49">IFERROR(INDEX('AQS Data'!$P$2:$P$1072,MATCH(Summary!AJ$3&amp;MONTH(Summary!$F49)&amp;DAY(Summary!$F49)&amp;AJ$2,'AQS Data'!$N$2:$N$1072&amp;'AQS Data'!$M$2:$M$1072&amp;'AQS Data'!$L$2:$L$1072&amp;'AQS Data'!$E$2:$E$1072,0)),"")</f>
        <v/>
      </c>
      <c r="AK49" s="106"/>
      <c r="AL49" s="106"/>
      <c r="AM49" s="12" t="str">
        <f t="array" ref="AM49">IFERROR(INDEX('AQS Data'!$P$2:$P$1072,MATCH(Summary!AM$3&amp;MONTH(Summary!$F49)&amp;DAY(Summary!$F49)&amp;AM$2,'AQS Data'!$N$2:$N$1072&amp;'AQS Data'!$M$2:$M$1072&amp;'AQS Data'!$L$2:$L$1072&amp;'AQS Data'!$E$2:$E$1072,0)),"")</f>
        <v/>
      </c>
      <c r="AN49" s="19" t="str">
        <f t="array" ref="AN49">IFERROR(INDEX('AQS Data'!$P$2:$P$1072,MATCH(Summary!AN$3&amp;MONTH(Summary!$F49)&amp;DAY(Summary!$F49)&amp;AN$2,'AQS Data'!$N$2:$N$1072&amp;'AQS Data'!$M$2:$M$1072&amp;'AQS Data'!$L$2:$L$1072&amp;'AQS Data'!$E$2:$E$1072,0)),"")</f>
        <v/>
      </c>
    </row>
    <row r="50" spans="6:40" x14ac:dyDescent="0.25">
      <c r="F50" s="25">
        <v>42933</v>
      </c>
      <c r="G50" s="11" t="str">
        <f t="array" ref="G50">IFERROR(INDEX('AQS Data'!$P$2:$P$1072,MATCH(Summary!G$3&amp;MONTH(Summary!$F50)&amp;DAY(Summary!$F50)&amp;G$2,'AQS Data'!$N$2:$N$1072&amp;'AQS Data'!$M$2:$M$1072&amp;'AQS Data'!$L$2:$L$1072&amp;'AQS Data'!$E$2:$E$1072,0)),"")</f>
        <v/>
      </c>
      <c r="H50" s="12">
        <f t="array" ref="H50">IFERROR(INDEX('AQS Data'!$P$2:$P$1072,MATCH(Summary!H$3&amp;MONTH(Summary!$F50)&amp;DAY(Summary!$F50)&amp;H$2,'AQS Data'!$N$2:$N$1072&amp;'AQS Data'!$M$2:$M$1072&amp;'AQS Data'!$L$2:$L$1072&amp;'AQS Data'!$E$2:$E$1072,0)),"")</f>
        <v>2.8</v>
      </c>
      <c r="I50" s="12" t="str">
        <f t="array" ref="I50">IFERROR(INDEX('AQS Data'!$P$2:$P$1072,MATCH(Summary!I$3&amp;MONTH(Summary!$F50)&amp;DAY(Summary!$F50)&amp;I$2,'AQS Data'!$N$2:$N$1072&amp;'AQS Data'!$M$2:$M$1072&amp;'AQS Data'!$L$2:$L$1072&amp;'AQS Data'!$E$2:$E$1072,0)),"")</f>
        <v/>
      </c>
      <c r="J50" s="12" t="str">
        <f t="array" ref="J50">IFERROR(INDEX('AQS Data'!$P$2:$P$1072,MATCH(Summary!J$3&amp;MONTH(Summary!$F50)&amp;DAY(Summary!$F50)&amp;J$2,'AQS Data'!$N$2:$N$1072&amp;'AQS Data'!$M$2:$M$1072&amp;'AQS Data'!$L$2:$L$1072&amp;'AQS Data'!$E$2:$E$1072,0)),"")</f>
        <v/>
      </c>
      <c r="K50" s="12" t="str">
        <f t="array" ref="K50">IFERROR(INDEX('AQS Data'!$P$2:$P$1072,MATCH(Summary!K$3&amp;MONTH(Summary!$F50)&amp;DAY(Summary!$F50)&amp;K$2,'AQS Data'!$N$2:$N$1072&amp;'AQS Data'!$M$2:$M$1072&amp;'AQS Data'!$L$2:$L$1072&amp;'AQS Data'!$E$2:$E$1072,0)),"")</f>
        <v/>
      </c>
      <c r="L50" s="12">
        <f t="array" ref="L50">IFERROR(INDEX('AQS Data'!$P$2:$P$1072,MATCH(Summary!L$3&amp;MONTH(Summary!$F50)&amp;DAY(Summary!$F50)&amp;L$2,'AQS Data'!$N$2:$N$1072&amp;'AQS Data'!$M$2:$M$1072&amp;'AQS Data'!$L$2:$L$1072&amp;'AQS Data'!$E$2:$E$1072,0)),"")</f>
        <v>22</v>
      </c>
      <c r="M50" s="12" t="str">
        <f t="array" ref="M50">IFERROR(INDEX('AQS Data'!$P$2:$P$1072,MATCH(Summary!M$3&amp;MONTH(Summary!$F50)&amp;DAY(Summary!$F50)&amp;M$2,'AQS Data'!$N$2:$N$1072&amp;'AQS Data'!$M$2:$M$1072&amp;'AQS Data'!$L$2:$L$1072&amp;'AQS Data'!$E$2:$E$1072,0)),"")</f>
        <v/>
      </c>
      <c r="N50" s="12" t="str">
        <f t="array" ref="N50">IFERROR(INDEX('AQS Data'!$P$2:$P$1072,MATCH(Summary!N$3&amp;MONTH(Summary!$F50)&amp;DAY(Summary!$F50)&amp;N$2,'AQS Data'!$N$2:$N$1072&amp;'AQS Data'!$M$2:$M$1072&amp;'AQS Data'!$L$2:$L$1072&amp;'AQS Data'!$E$2:$E$1072,0)),"")</f>
        <v/>
      </c>
      <c r="O50" s="12">
        <f t="array" ref="O50">IFERROR(INDEX('AQS Data'!$P$2:$P$1072,MATCH(Summary!O$3&amp;MONTH(Summary!$F50)&amp;DAY(Summary!$F50)&amp;O$2,'AQS Data'!$N$2:$N$1072&amp;'AQS Data'!$M$2:$M$1072&amp;'AQS Data'!$L$2:$L$1072&amp;'AQS Data'!$E$2:$E$1072,0)),"")</f>
        <v>3</v>
      </c>
      <c r="P50" s="12">
        <f t="array" ref="P50">IFERROR(INDEX('AQS Data'!$P$2:$P$1072,MATCH(Summary!P$3&amp;MONTH(Summary!$F50)&amp;DAY(Summary!$F50)&amp;P$2,'AQS Data'!$N$2:$N$1072&amp;'AQS Data'!$M$2:$M$1072&amp;'AQS Data'!$L$2:$L$1072&amp;'AQS Data'!$E$2:$E$1072,0)),"")</f>
        <v>2.7</v>
      </c>
      <c r="Q50" s="12" t="str">
        <f t="array" ref="Q50">IFERROR(INDEX('AQS Data'!$P$2:$P$1072,MATCH(Summary!Q$3&amp;MONTH(Summary!$F50)&amp;DAY(Summary!$F50)&amp;Q$2,'AQS Data'!$N$2:$N$1072&amp;'AQS Data'!$M$2:$M$1072&amp;'AQS Data'!$L$2:$L$1072&amp;'AQS Data'!$E$2:$E$1072,0)),"")</f>
        <v/>
      </c>
      <c r="R50" s="12" t="str">
        <f t="array" ref="R50">IFERROR(INDEX('AQS Data'!$P$2:$P$1072,MATCH(Summary!R$3&amp;MONTH(Summary!$F50)&amp;DAY(Summary!$F50)&amp;R$2,'AQS Data'!$N$2:$N$1072&amp;'AQS Data'!$M$2:$M$1072&amp;'AQS Data'!$L$2:$L$1072&amp;'AQS Data'!$E$2:$E$1072,0)),"")</f>
        <v/>
      </c>
      <c r="S50" s="12">
        <f t="array" ref="S50">IFERROR(INDEX('AQS Data'!$P$2:$P$1072,MATCH(Summary!S$3&amp;MONTH(Summary!$F50)&amp;DAY(Summary!$F50)&amp;S$2,'AQS Data'!$N$2:$N$1072&amp;'AQS Data'!$M$2:$M$1072&amp;'AQS Data'!$L$2:$L$1072&amp;'AQS Data'!$E$2:$E$1072,0)),"")</f>
        <v>2.6</v>
      </c>
      <c r="T50" s="12">
        <f t="array" ref="T50">IFERROR(INDEX('AQS Data'!$P$2:$P$1072,MATCH(Summary!T$3&amp;MONTH(Summary!$F50)&amp;DAY(Summary!$F50)&amp;T$2,'AQS Data'!$N$2:$N$1072&amp;'AQS Data'!$M$2:$M$1072&amp;'AQS Data'!$L$2:$L$1072&amp;'AQS Data'!$E$2:$E$1072,0)),"")</f>
        <v>0</v>
      </c>
      <c r="U50" s="12" t="str">
        <f t="array" ref="U50">IFERROR(INDEX('AQS Data'!$P$2:$P$1072,MATCH(Summary!U$3&amp;MONTH(Summary!$F50)&amp;DAY(Summary!$F50)&amp;U$2,'AQS Data'!$N$2:$N$1072&amp;'AQS Data'!$M$2:$M$1072&amp;'AQS Data'!$L$2:$L$1072&amp;'AQS Data'!$E$2:$E$1072,0)),"")</f>
        <v/>
      </c>
      <c r="V50" s="12" t="str">
        <f t="array" ref="V50">IFERROR(INDEX('AQS Data'!$P$2:$P$1072,MATCH(Summary!V$3&amp;MONTH(Summary!$F50)&amp;DAY(Summary!$F50)&amp;V$2,'AQS Data'!$N$2:$N$1072&amp;'AQS Data'!$M$2:$M$1072&amp;'AQS Data'!$L$2:$L$1072&amp;'AQS Data'!$E$2:$E$1072,0)),"")</f>
        <v/>
      </c>
      <c r="W50" s="12">
        <f t="array" ref="W50">IFERROR(INDEX('AQS Data'!$P$2:$P$1072,MATCH(Summary!W$3&amp;MONTH(Summary!$F50)&amp;DAY(Summary!$F50)&amp;W$2,'AQS Data'!$N$2:$N$1072&amp;'AQS Data'!$M$2:$M$1072&amp;'AQS Data'!$L$2:$L$1072&amp;'AQS Data'!$E$2:$E$1072,0)),"")</f>
        <v>1.6</v>
      </c>
      <c r="X50" s="19">
        <f t="array" ref="X50">IFERROR(INDEX('AQS Data'!$P$2:$P$1072,MATCH(Summary!X$3&amp;MONTH(Summary!$F50)&amp;DAY(Summary!$F50)&amp;X$2,'AQS Data'!$N$2:$N$1072&amp;'AQS Data'!$M$2:$M$1072&amp;'AQS Data'!$L$2:$L$1072&amp;'AQS Data'!$E$2:$E$1072,0)),"")</f>
        <v>6.8</v>
      </c>
      <c r="Z50" s="25">
        <v>42933</v>
      </c>
      <c r="AA50" s="11" t="str">
        <f t="array" ref="AA50">IFERROR(INDEX('AQS Data'!$P$2:$P$1072,MATCH(Summary!AA$3&amp;MONTH(Summary!$F50)&amp;DAY(Summary!$F50)&amp;AA$2,'AQS Data'!$N$2:$N$1072&amp;'AQS Data'!$M$2:$M$1072&amp;'AQS Data'!$L$2:$L$1072&amp;'AQS Data'!$E$2:$E$1072,0)),"")</f>
        <v/>
      </c>
      <c r="AB50" s="12">
        <f t="array" ref="AB50">IFERROR(INDEX('AQS Data'!$P$2:$P$1072,MATCH(Summary!AB$3&amp;MONTH(Summary!$F50)&amp;DAY(Summary!$F50)&amp;AB$2,'AQS Data'!$N$2:$N$1072&amp;'AQS Data'!$M$2:$M$1072&amp;'AQS Data'!$L$2:$L$1072&amp;'AQS Data'!$E$2:$E$1072,0)),"")</f>
        <v>2.6</v>
      </c>
      <c r="AC50" s="12">
        <f t="array" ref="AC50">IFERROR(INDEX('AQS Data'!$P$2:$P$1072,MATCH(Summary!AC$3&amp;MONTH(Summary!$F50)&amp;DAY(Summary!$F50)&amp;AC$2,'AQS Data'!$N$2:$N$1072&amp;'AQS Data'!$M$2:$M$1072&amp;'AQS Data'!$L$2:$L$1072&amp;'AQS Data'!$E$2:$E$1072,0)),"")</f>
        <v>1.3</v>
      </c>
      <c r="AD50" s="12" t="str">
        <f t="array" ref="AD50">IFERROR(INDEX('AQS Data'!$P$2:$P$1072,MATCH(Summary!AD$3&amp;MONTH(Summary!$F50)&amp;DAY(Summary!$F50)&amp;AD$2,'AQS Data'!$N$2:$N$1072&amp;'AQS Data'!$M$2:$M$1072&amp;'AQS Data'!$L$2:$L$1072&amp;'AQS Data'!$E$2:$E$1072,0)),"")</f>
        <v/>
      </c>
      <c r="AE50" s="12" t="str">
        <f t="array" ref="AE50">IFERROR(INDEX('AQS Data'!$P$2:$P$1072,MATCH(Summary!AE$3&amp;MONTH(Summary!$F50)&amp;DAY(Summary!$F50)&amp;AE$2,'AQS Data'!$N$2:$N$1072&amp;'AQS Data'!$M$2:$M$1072&amp;'AQS Data'!$L$2:$L$1072&amp;'AQS Data'!$E$2:$E$1072,0)),"")</f>
        <v/>
      </c>
      <c r="AF50" s="12">
        <f t="array" ref="AF50">IFERROR(INDEX('AQS Data'!$P$2:$P$1072,MATCH(Summary!AF$3&amp;MONTH(Summary!$F50)&amp;DAY(Summary!$F50)&amp;AF$2,'AQS Data'!$N$2:$N$1072&amp;'AQS Data'!$M$2:$M$1072&amp;'AQS Data'!$L$2:$L$1072&amp;'AQS Data'!$E$2:$E$1072,0)),"")</f>
        <v>1.3</v>
      </c>
      <c r="AG50" s="19">
        <f t="array" ref="AG50">IFERROR(INDEX('AQS Data'!$P$2:$P$1072,MATCH(Summary!AG$3&amp;MONTH(Summary!$F50)&amp;DAY(Summary!$F50)&amp;AG$2,'AQS Data'!$N$2:$N$1072&amp;'AQS Data'!$M$2:$M$1072&amp;'AQS Data'!$L$2:$L$1072&amp;'AQS Data'!$E$2:$E$1072,0)),"")</f>
        <v>7</v>
      </c>
      <c r="AI50" s="25">
        <v>42933</v>
      </c>
      <c r="AJ50" s="11">
        <f t="array" ref="AJ50">IFERROR(INDEX('AQS Data'!$P$2:$P$1072,MATCH(Summary!AJ$3&amp;MONTH(Summary!$F50)&amp;DAY(Summary!$F50)&amp;AJ$2,'AQS Data'!$N$2:$N$1072&amp;'AQS Data'!$M$2:$M$1072&amp;'AQS Data'!$L$2:$L$1072&amp;'AQS Data'!$E$2:$E$1072,0)),"")</f>
        <v>1.7</v>
      </c>
      <c r="AK50" s="106"/>
      <c r="AL50" s="106"/>
      <c r="AM50" s="12">
        <f t="array" ref="AM50">IFERROR(INDEX('AQS Data'!$P$2:$P$1072,MATCH(Summary!AM$3&amp;MONTH(Summary!$F50)&amp;DAY(Summary!$F50)&amp;AM$2,'AQS Data'!$N$2:$N$1072&amp;'AQS Data'!$M$2:$M$1072&amp;'AQS Data'!$L$2:$L$1072&amp;'AQS Data'!$E$2:$E$1072,0)),"")</f>
        <v>1</v>
      </c>
      <c r="AN50" s="19">
        <f t="array" ref="AN50">IFERROR(INDEX('AQS Data'!$P$2:$P$1072,MATCH(Summary!AN$3&amp;MONTH(Summary!$F50)&amp;DAY(Summary!$F50)&amp;AN$2,'AQS Data'!$N$2:$N$1072&amp;'AQS Data'!$M$2:$M$1072&amp;'AQS Data'!$L$2:$L$1072&amp;'AQS Data'!$E$2:$E$1072,0)),"")</f>
        <v>7.7</v>
      </c>
    </row>
    <row r="51" spans="6:40" x14ac:dyDescent="0.25">
      <c r="F51" s="25">
        <v>42934</v>
      </c>
      <c r="G51" s="11" t="str">
        <f t="array" ref="G51">IFERROR(INDEX('AQS Data'!$P$2:$P$1072,MATCH(Summary!G$3&amp;MONTH(Summary!$F51)&amp;DAY(Summary!$F51)&amp;G$2,'AQS Data'!$N$2:$N$1072&amp;'AQS Data'!$M$2:$M$1072&amp;'AQS Data'!$L$2:$L$1072&amp;'AQS Data'!$E$2:$E$1072,0)),"")</f>
        <v/>
      </c>
      <c r="H51" s="12" t="str">
        <f t="array" ref="H51">IFERROR(INDEX('AQS Data'!$P$2:$P$1072,MATCH(Summary!H$3&amp;MONTH(Summary!$F51)&amp;DAY(Summary!$F51)&amp;H$2,'AQS Data'!$N$2:$N$1072&amp;'AQS Data'!$M$2:$M$1072&amp;'AQS Data'!$L$2:$L$1072&amp;'AQS Data'!$E$2:$E$1072,0)),"")</f>
        <v/>
      </c>
      <c r="I51" s="12">
        <f t="array" ref="I51">IFERROR(INDEX('AQS Data'!$P$2:$P$1072,MATCH(Summary!I$3&amp;MONTH(Summary!$F51)&amp;DAY(Summary!$F51)&amp;I$2,'AQS Data'!$N$2:$N$1072&amp;'AQS Data'!$M$2:$M$1072&amp;'AQS Data'!$L$2:$L$1072&amp;'AQS Data'!$E$2:$E$1072,0)),"")</f>
        <v>5.5</v>
      </c>
      <c r="J51" s="12" t="str">
        <f t="array" ref="J51">IFERROR(INDEX('AQS Data'!$P$2:$P$1072,MATCH(Summary!J$3&amp;MONTH(Summary!$F51)&amp;DAY(Summary!$F51)&amp;J$2,'AQS Data'!$N$2:$N$1072&amp;'AQS Data'!$M$2:$M$1072&amp;'AQS Data'!$L$2:$L$1072&amp;'AQS Data'!$E$2:$E$1072,0)),"")</f>
        <v/>
      </c>
      <c r="K51" s="12" t="str">
        <f t="array" ref="K51">IFERROR(INDEX('AQS Data'!$P$2:$P$1072,MATCH(Summary!K$3&amp;MONTH(Summary!$F51)&amp;DAY(Summary!$F51)&amp;K$2,'AQS Data'!$N$2:$N$1072&amp;'AQS Data'!$M$2:$M$1072&amp;'AQS Data'!$L$2:$L$1072&amp;'AQS Data'!$E$2:$E$1072,0)),"")</f>
        <v/>
      </c>
      <c r="L51" s="12">
        <f t="array" ref="L51">IFERROR(INDEX('AQS Data'!$P$2:$P$1072,MATCH(Summary!L$3&amp;MONTH(Summary!$F51)&amp;DAY(Summary!$F51)&amp;L$2,'AQS Data'!$N$2:$N$1072&amp;'AQS Data'!$M$2:$M$1072&amp;'AQS Data'!$L$2:$L$1072&amp;'AQS Data'!$E$2:$E$1072,0)),"")</f>
        <v>73.2</v>
      </c>
      <c r="M51" s="12" t="str">
        <f t="array" ref="M51">IFERROR(INDEX('AQS Data'!$P$2:$P$1072,MATCH(Summary!M$3&amp;MONTH(Summary!$F51)&amp;DAY(Summary!$F51)&amp;M$2,'AQS Data'!$N$2:$N$1072&amp;'AQS Data'!$M$2:$M$1072&amp;'AQS Data'!$L$2:$L$1072&amp;'AQS Data'!$E$2:$E$1072,0)),"")</f>
        <v/>
      </c>
      <c r="N51" s="12" t="str">
        <f t="array" ref="N51">IFERROR(INDEX('AQS Data'!$P$2:$P$1072,MATCH(Summary!N$3&amp;MONTH(Summary!$F51)&amp;DAY(Summary!$F51)&amp;N$2,'AQS Data'!$N$2:$N$1072&amp;'AQS Data'!$M$2:$M$1072&amp;'AQS Data'!$L$2:$L$1072&amp;'AQS Data'!$E$2:$E$1072,0)),"")</f>
        <v/>
      </c>
      <c r="O51" s="12" t="str">
        <f t="array" ref="O51">IFERROR(INDEX('AQS Data'!$P$2:$P$1072,MATCH(Summary!O$3&amp;MONTH(Summary!$F51)&amp;DAY(Summary!$F51)&amp;O$2,'AQS Data'!$N$2:$N$1072&amp;'AQS Data'!$M$2:$M$1072&amp;'AQS Data'!$L$2:$L$1072&amp;'AQS Data'!$E$2:$E$1072,0)),"")</f>
        <v/>
      </c>
      <c r="P51" s="12" t="str">
        <f t="array" ref="P51">IFERROR(INDEX('AQS Data'!$P$2:$P$1072,MATCH(Summary!P$3&amp;MONTH(Summary!$F51)&amp;DAY(Summary!$F51)&amp;P$2,'AQS Data'!$N$2:$N$1072&amp;'AQS Data'!$M$2:$M$1072&amp;'AQS Data'!$L$2:$L$1072&amp;'AQS Data'!$E$2:$E$1072,0)),"")</f>
        <v/>
      </c>
      <c r="Q51" s="12">
        <f t="array" ref="Q51">IFERROR(INDEX('AQS Data'!$P$2:$P$1072,MATCH(Summary!Q$3&amp;MONTH(Summary!$F51)&amp;DAY(Summary!$F51)&amp;Q$2,'AQS Data'!$N$2:$N$1072&amp;'AQS Data'!$M$2:$M$1072&amp;'AQS Data'!$L$2:$L$1072&amp;'AQS Data'!$E$2:$E$1072,0)),"")</f>
        <v>10.3</v>
      </c>
      <c r="R51" s="12" t="str">
        <f t="array" ref="R51">IFERROR(INDEX('AQS Data'!$P$2:$P$1072,MATCH(Summary!R$3&amp;MONTH(Summary!$F51)&amp;DAY(Summary!$F51)&amp;R$2,'AQS Data'!$N$2:$N$1072&amp;'AQS Data'!$M$2:$M$1072&amp;'AQS Data'!$L$2:$L$1072&amp;'AQS Data'!$E$2:$E$1072,0)),"")</f>
        <v/>
      </c>
      <c r="S51" s="12" t="str">
        <f t="array" ref="S51">IFERROR(INDEX('AQS Data'!$P$2:$P$1072,MATCH(Summary!S$3&amp;MONTH(Summary!$F51)&amp;DAY(Summary!$F51)&amp;S$2,'AQS Data'!$N$2:$N$1072&amp;'AQS Data'!$M$2:$M$1072&amp;'AQS Data'!$L$2:$L$1072&amp;'AQS Data'!$E$2:$E$1072,0)),"")</f>
        <v/>
      </c>
      <c r="T51" s="12" t="str">
        <f t="array" ref="T51">IFERROR(INDEX('AQS Data'!$P$2:$P$1072,MATCH(Summary!T$3&amp;MONTH(Summary!$F51)&amp;DAY(Summary!$F51)&amp;T$2,'AQS Data'!$N$2:$N$1072&amp;'AQS Data'!$M$2:$M$1072&amp;'AQS Data'!$L$2:$L$1072&amp;'AQS Data'!$E$2:$E$1072,0)),"")</f>
        <v/>
      </c>
      <c r="U51" s="12">
        <f t="array" ref="U51">IFERROR(INDEX('AQS Data'!$P$2:$P$1072,MATCH(Summary!U$3&amp;MONTH(Summary!$F51)&amp;DAY(Summary!$F51)&amp;U$2,'AQS Data'!$N$2:$N$1072&amp;'AQS Data'!$M$2:$M$1072&amp;'AQS Data'!$L$2:$L$1072&amp;'AQS Data'!$E$2:$E$1072,0)),"")</f>
        <v>5.6</v>
      </c>
      <c r="V51" s="12" t="str">
        <f t="array" ref="V51">IFERROR(INDEX('AQS Data'!$P$2:$P$1072,MATCH(Summary!V$3&amp;MONTH(Summary!$F51)&amp;DAY(Summary!$F51)&amp;V$2,'AQS Data'!$N$2:$N$1072&amp;'AQS Data'!$M$2:$M$1072&amp;'AQS Data'!$L$2:$L$1072&amp;'AQS Data'!$E$2:$E$1072,0)),"")</f>
        <v/>
      </c>
      <c r="W51" s="12" t="str">
        <f t="array" ref="W51">IFERROR(INDEX('AQS Data'!$P$2:$P$1072,MATCH(Summary!W$3&amp;MONTH(Summary!$F51)&amp;DAY(Summary!$F51)&amp;W$2,'AQS Data'!$N$2:$N$1072&amp;'AQS Data'!$M$2:$M$1072&amp;'AQS Data'!$L$2:$L$1072&amp;'AQS Data'!$E$2:$E$1072,0)),"")</f>
        <v/>
      </c>
      <c r="X51" s="19" t="str">
        <f t="array" ref="X51">IFERROR(INDEX('AQS Data'!$P$2:$P$1072,MATCH(Summary!X$3&amp;MONTH(Summary!$F51)&amp;DAY(Summary!$F51)&amp;X$2,'AQS Data'!$N$2:$N$1072&amp;'AQS Data'!$M$2:$M$1072&amp;'AQS Data'!$L$2:$L$1072&amp;'AQS Data'!$E$2:$E$1072,0)),"")</f>
        <v/>
      </c>
      <c r="Z51" s="25">
        <v>42934</v>
      </c>
      <c r="AA51" s="11" t="str">
        <f t="array" ref="AA51">IFERROR(INDEX('AQS Data'!$P$2:$P$1072,MATCH(Summary!AA$3&amp;MONTH(Summary!$F51)&amp;DAY(Summary!$F51)&amp;AA$2,'AQS Data'!$N$2:$N$1072&amp;'AQS Data'!$M$2:$M$1072&amp;'AQS Data'!$L$2:$L$1072&amp;'AQS Data'!$E$2:$E$1072,0)),"")</f>
        <v/>
      </c>
      <c r="AB51" s="12" t="str">
        <f t="array" ref="AB51">IFERROR(INDEX('AQS Data'!$P$2:$P$1072,MATCH(Summary!AB$3&amp;MONTH(Summary!$F51)&amp;DAY(Summary!$F51)&amp;AB$2,'AQS Data'!$N$2:$N$1072&amp;'AQS Data'!$M$2:$M$1072&amp;'AQS Data'!$L$2:$L$1072&amp;'AQS Data'!$E$2:$E$1072,0)),"")</f>
        <v/>
      </c>
      <c r="AC51" s="12" t="str">
        <f t="array" ref="AC51">IFERROR(INDEX('AQS Data'!$P$2:$P$1072,MATCH(Summary!AC$3&amp;MONTH(Summary!$F51)&amp;DAY(Summary!$F51)&amp;AC$2,'AQS Data'!$N$2:$N$1072&amp;'AQS Data'!$M$2:$M$1072&amp;'AQS Data'!$L$2:$L$1072&amp;'AQS Data'!$E$2:$E$1072,0)),"")</f>
        <v/>
      </c>
      <c r="AD51" s="12">
        <f t="array" ref="AD51">IFERROR(INDEX('AQS Data'!$P$2:$P$1072,MATCH(Summary!AD$3&amp;MONTH(Summary!$F51)&amp;DAY(Summary!$F51)&amp;AD$2,'AQS Data'!$N$2:$N$1072&amp;'AQS Data'!$M$2:$M$1072&amp;'AQS Data'!$L$2:$L$1072&amp;'AQS Data'!$E$2:$E$1072,0)),"")</f>
        <v>5.5</v>
      </c>
      <c r="AE51" s="12" t="str">
        <f t="array" ref="AE51">IFERROR(INDEX('AQS Data'!$P$2:$P$1072,MATCH(Summary!AE$3&amp;MONTH(Summary!$F51)&amp;DAY(Summary!$F51)&amp;AE$2,'AQS Data'!$N$2:$N$1072&amp;'AQS Data'!$M$2:$M$1072&amp;'AQS Data'!$L$2:$L$1072&amp;'AQS Data'!$E$2:$E$1072,0)),"")</f>
        <v/>
      </c>
      <c r="AF51" s="12" t="str">
        <f t="array" ref="AF51">IFERROR(INDEX('AQS Data'!$P$2:$P$1072,MATCH(Summary!AF$3&amp;MONTH(Summary!$F51)&amp;DAY(Summary!$F51)&amp;AF$2,'AQS Data'!$N$2:$N$1072&amp;'AQS Data'!$M$2:$M$1072&amp;'AQS Data'!$L$2:$L$1072&amp;'AQS Data'!$E$2:$E$1072,0)),"")</f>
        <v/>
      </c>
      <c r="AG51" s="19" t="str">
        <f t="array" ref="AG51">IFERROR(INDEX('AQS Data'!$P$2:$P$1072,MATCH(Summary!AG$3&amp;MONTH(Summary!$F51)&amp;DAY(Summary!$F51)&amp;AG$2,'AQS Data'!$N$2:$N$1072&amp;'AQS Data'!$M$2:$M$1072&amp;'AQS Data'!$L$2:$L$1072&amp;'AQS Data'!$E$2:$E$1072,0)),"")</f>
        <v/>
      </c>
      <c r="AI51" s="25">
        <v>42934</v>
      </c>
      <c r="AJ51" s="11" t="str">
        <f t="array" ref="AJ51">IFERROR(INDEX('AQS Data'!$P$2:$P$1072,MATCH(Summary!AJ$3&amp;MONTH(Summary!$F51)&amp;DAY(Summary!$F51)&amp;AJ$2,'AQS Data'!$N$2:$N$1072&amp;'AQS Data'!$M$2:$M$1072&amp;'AQS Data'!$L$2:$L$1072&amp;'AQS Data'!$E$2:$E$1072,0)),"")</f>
        <v/>
      </c>
      <c r="AK51" s="106"/>
      <c r="AL51" s="106"/>
      <c r="AM51" s="12" t="str">
        <f t="array" ref="AM51">IFERROR(INDEX('AQS Data'!$P$2:$P$1072,MATCH(Summary!AM$3&amp;MONTH(Summary!$F51)&amp;DAY(Summary!$F51)&amp;AM$2,'AQS Data'!$N$2:$N$1072&amp;'AQS Data'!$M$2:$M$1072&amp;'AQS Data'!$L$2:$L$1072&amp;'AQS Data'!$E$2:$E$1072,0)),"")</f>
        <v/>
      </c>
      <c r="AN51" s="19" t="str">
        <f t="array" ref="AN51">IFERROR(INDEX('AQS Data'!$P$2:$P$1072,MATCH(Summary!AN$3&amp;MONTH(Summary!$F51)&amp;DAY(Summary!$F51)&amp;AN$2,'AQS Data'!$N$2:$N$1072&amp;'AQS Data'!$M$2:$M$1072&amp;'AQS Data'!$L$2:$L$1072&amp;'AQS Data'!$E$2:$E$1072,0)),"")</f>
        <v/>
      </c>
    </row>
    <row r="52" spans="6:40" x14ac:dyDescent="0.25">
      <c r="F52" s="25">
        <v>42935</v>
      </c>
      <c r="G52" s="11" t="str">
        <f t="array" ref="G52">IFERROR(INDEX('AQS Data'!$P$2:$P$1072,MATCH(Summary!G$3&amp;MONTH(Summary!$F52)&amp;DAY(Summary!$F52)&amp;G$2,'AQS Data'!$N$2:$N$1072&amp;'AQS Data'!$M$2:$M$1072&amp;'AQS Data'!$L$2:$L$1072&amp;'AQS Data'!$E$2:$E$1072,0)),"")</f>
        <v/>
      </c>
      <c r="H52" s="12" t="str">
        <f t="array" ref="H52">IFERROR(INDEX('AQS Data'!$P$2:$P$1072,MATCH(Summary!H$3&amp;MONTH(Summary!$F52)&amp;DAY(Summary!$F52)&amp;H$2,'AQS Data'!$N$2:$N$1072&amp;'AQS Data'!$M$2:$M$1072&amp;'AQS Data'!$L$2:$L$1072&amp;'AQS Data'!$E$2:$E$1072,0)),"")</f>
        <v/>
      </c>
      <c r="I52" s="12" t="str">
        <f t="array" ref="I52">IFERROR(INDEX('AQS Data'!$P$2:$P$1072,MATCH(Summary!I$3&amp;MONTH(Summary!$F52)&amp;DAY(Summary!$F52)&amp;I$2,'AQS Data'!$N$2:$N$1072&amp;'AQS Data'!$M$2:$M$1072&amp;'AQS Data'!$L$2:$L$1072&amp;'AQS Data'!$E$2:$E$1072,0)),"")</f>
        <v/>
      </c>
      <c r="J52" s="12">
        <f t="array" ref="J52">IFERROR(INDEX('AQS Data'!$P$2:$P$1072,MATCH(Summary!J$3&amp;MONTH(Summary!$F52)&amp;DAY(Summary!$F52)&amp;J$2,'AQS Data'!$N$2:$N$1072&amp;'AQS Data'!$M$2:$M$1072&amp;'AQS Data'!$L$2:$L$1072&amp;'AQS Data'!$E$2:$E$1072,0)),"")</f>
        <v>5.2</v>
      </c>
      <c r="K52" s="12" t="str">
        <f t="array" ref="K52">IFERROR(INDEX('AQS Data'!$P$2:$P$1072,MATCH(Summary!K$3&amp;MONTH(Summary!$F52)&amp;DAY(Summary!$F52)&amp;K$2,'AQS Data'!$N$2:$N$1072&amp;'AQS Data'!$M$2:$M$1072&amp;'AQS Data'!$L$2:$L$1072&amp;'AQS Data'!$E$2:$E$1072,0)),"")</f>
        <v/>
      </c>
      <c r="L52" s="12">
        <f t="array" ref="L52">IFERROR(INDEX('AQS Data'!$P$2:$P$1072,MATCH(Summary!L$3&amp;MONTH(Summary!$F52)&amp;DAY(Summary!$F52)&amp;L$2,'AQS Data'!$N$2:$N$1072&amp;'AQS Data'!$M$2:$M$1072&amp;'AQS Data'!$L$2:$L$1072&amp;'AQS Data'!$E$2:$E$1072,0)),"")</f>
        <v>73.2</v>
      </c>
      <c r="M52" s="12" t="str">
        <f t="array" ref="M52">IFERROR(INDEX('AQS Data'!$P$2:$P$1072,MATCH(Summary!M$3&amp;MONTH(Summary!$F52)&amp;DAY(Summary!$F52)&amp;M$2,'AQS Data'!$N$2:$N$1072&amp;'AQS Data'!$M$2:$M$1072&amp;'AQS Data'!$L$2:$L$1072&amp;'AQS Data'!$E$2:$E$1072,0)),"")</f>
        <v/>
      </c>
      <c r="N52" s="12" t="str">
        <f t="array" ref="N52">IFERROR(INDEX('AQS Data'!$P$2:$P$1072,MATCH(Summary!N$3&amp;MONTH(Summary!$F52)&amp;DAY(Summary!$F52)&amp;N$2,'AQS Data'!$N$2:$N$1072&amp;'AQS Data'!$M$2:$M$1072&amp;'AQS Data'!$L$2:$L$1072&amp;'AQS Data'!$E$2:$E$1072,0)),"")</f>
        <v/>
      </c>
      <c r="O52" s="12" t="str">
        <f t="array" ref="O52">IFERROR(INDEX('AQS Data'!$P$2:$P$1072,MATCH(Summary!O$3&amp;MONTH(Summary!$F52)&amp;DAY(Summary!$F52)&amp;O$2,'AQS Data'!$N$2:$N$1072&amp;'AQS Data'!$M$2:$M$1072&amp;'AQS Data'!$L$2:$L$1072&amp;'AQS Data'!$E$2:$E$1072,0)),"")</f>
        <v/>
      </c>
      <c r="P52" s="12" t="str">
        <f t="array" ref="P52">IFERROR(INDEX('AQS Data'!$P$2:$P$1072,MATCH(Summary!P$3&amp;MONTH(Summary!$F52)&amp;DAY(Summary!$F52)&amp;P$2,'AQS Data'!$N$2:$N$1072&amp;'AQS Data'!$M$2:$M$1072&amp;'AQS Data'!$L$2:$L$1072&amp;'AQS Data'!$E$2:$E$1072,0)),"")</f>
        <v/>
      </c>
      <c r="Q52" s="12" t="str">
        <f t="array" ref="Q52">IFERROR(INDEX('AQS Data'!$P$2:$P$1072,MATCH(Summary!Q$3&amp;MONTH(Summary!$F52)&amp;DAY(Summary!$F52)&amp;Q$2,'AQS Data'!$N$2:$N$1072&amp;'AQS Data'!$M$2:$M$1072&amp;'AQS Data'!$L$2:$L$1072&amp;'AQS Data'!$E$2:$E$1072,0)),"")</f>
        <v/>
      </c>
      <c r="R52" s="12">
        <f t="array" ref="R52">IFERROR(INDEX('AQS Data'!$P$2:$P$1072,MATCH(Summary!R$3&amp;MONTH(Summary!$F52)&amp;DAY(Summary!$F52)&amp;R$2,'AQS Data'!$N$2:$N$1072&amp;'AQS Data'!$M$2:$M$1072&amp;'AQS Data'!$L$2:$L$1072&amp;'AQS Data'!$E$2:$E$1072,0)),"")</f>
        <v>4.8</v>
      </c>
      <c r="S52" s="12" t="str">
        <f t="array" ref="S52">IFERROR(INDEX('AQS Data'!$P$2:$P$1072,MATCH(Summary!S$3&amp;MONTH(Summary!$F52)&amp;DAY(Summary!$F52)&amp;S$2,'AQS Data'!$N$2:$N$1072&amp;'AQS Data'!$M$2:$M$1072&amp;'AQS Data'!$L$2:$L$1072&amp;'AQS Data'!$E$2:$E$1072,0)),"")</f>
        <v/>
      </c>
      <c r="T52" s="12" t="str">
        <f t="array" ref="T52">IFERROR(INDEX('AQS Data'!$P$2:$P$1072,MATCH(Summary!T$3&amp;MONTH(Summary!$F52)&amp;DAY(Summary!$F52)&amp;T$2,'AQS Data'!$N$2:$N$1072&amp;'AQS Data'!$M$2:$M$1072&amp;'AQS Data'!$L$2:$L$1072&amp;'AQS Data'!$E$2:$E$1072,0)),"")</f>
        <v/>
      </c>
      <c r="U52" s="12" t="str">
        <f t="array" ref="U52">IFERROR(INDEX('AQS Data'!$P$2:$P$1072,MATCH(Summary!U$3&amp;MONTH(Summary!$F52)&amp;DAY(Summary!$F52)&amp;U$2,'AQS Data'!$N$2:$N$1072&amp;'AQS Data'!$M$2:$M$1072&amp;'AQS Data'!$L$2:$L$1072&amp;'AQS Data'!$E$2:$E$1072,0)),"")</f>
        <v/>
      </c>
      <c r="V52" s="12" t="str">
        <f t="array" ref="V52">IFERROR(INDEX('AQS Data'!$P$2:$P$1072,MATCH(Summary!V$3&amp;MONTH(Summary!$F52)&amp;DAY(Summary!$F52)&amp;V$2,'AQS Data'!$N$2:$N$1072&amp;'AQS Data'!$M$2:$M$1072&amp;'AQS Data'!$L$2:$L$1072&amp;'AQS Data'!$E$2:$E$1072,0)),"")</f>
        <v/>
      </c>
      <c r="W52" s="12" t="str">
        <f t="array" ref="W52">IFERROR(INDEX('AQS Data'!$P$2:$P$1072,MATCH(Summary!W$3&amp;MONTH(Summary!$F52)&amp;DAY(Summary!$F52)&amp;W$2,'AQS Data'!$N$2:$N$1072&amp;'AQS Data'!$M$2:$M$1072&amp;'AQS Data'!$L$2:$L$1072&amp;'AQS Data'!$E$2:$E$1072,0)),"")</f>
        <v/>
      </c>
      <c r="X52" s="19" t="str">
        <f t="array" ref="X52">IFERROR(INDEX('AQS Data'!$P$2:$P$1072,MATCH(Summary!X$3&amp;MONTH(Summary!$F52)&amp;DAY(Summary!$F52)&amp;X$2,'AQS Data'!$N$2:$N$1072&amp;'AQS Data'!$M$2:$M$1072&amp;'AQS Data'!$L$2:$L$1072&amp;'AQS Data'!$E$2:$E$1072,0)),"")</f>
        <v/>
      </c>
      <c r="Z52" s="25">
        <v>42935</v>
      </c>
      <c r="AA52" s="11">
        <f t="array" ref="AA52">IFERROR(INDEX('AQS Data'!$P$2:$P$1072,MATCH(Summary!AA$3&amp;MONTH(Summary!$F52)&amp;DAY(Summary!$F52)&amp;AA$2,'AQS Data'!$N$2:$N$1072&amp;'AQS Data'!$M$2:$M$1072&amp;'AQS Data'!$L$2:$L$1072&amp;'AQS Data'!$E$2:$E$1072,0)),"")</f>
        <v>4.2</v>
      </c>
      <c r="AB52" s="12" t="str">
        <f t="array" ref="AB52">IFERROR(INDEX('AQS Data'!$P$2:$P$1072,MATCH(Summary!AB$3&amp;MONTH(Summary!$F52)&amp;DAY(Summary!$F52)&amp;AB$2,'AQS Data'!$N$2:$N$1072&amp;'AQS Data'!$M$2:$M$1072&amp;'AQS Data'!$L$2:$L$1072&amp;'AQS Data'!$E$2:$E$1072,0)),"")</f>
        <v/>
      </c>
      <c r="AC52" s="12" t="str">
        <f t="array" ref="AC52">IFERROR(INDEX('AQS Data'!$P$2:$P$1072,MATCH(Summary!AC$3&amp;MONTH(Summary!$F52)&amp;DAY(Summary!$F52)&amp;AC$2,'AQS Data'!$N$2:$N$1072&amp;'AQS Data'!$M$2:$M$1072&amp;'AQS Data'!$L$2:$L$1072&amp;'AQS Data'!$E$2:$E$1072,0)),"")</f>
        <v/>
      </c>
      <c r="AD52" s="12" t="str">
        <f t="array" ref="AD52">IFERROR(INDEX('AQS Data'!$P$2:$P$1072,MATCH(Summary!AD$3&amp;MONTH(Summary!$F52)&amp;DAY(Summary!$F52)&amp;AD$2,'AQS Data'!$N$2:$N$1072&amp;'AQS Data'!$M$2:$M$1072&amp;'AQS Data'!$L$2:$L$1072&amp;'AQS Data'!$E$2:$E$1072,0)),"")</f>
        <v/>
      </c>
      <c r="AE52" s="12">
        <f t="array" ref="AE52">IFERROR(INDEX('AQS Data'!$P$2:$P$1072,MATCH(Summary!AE$3&amp;MONTH(Summary!$F52)&amp;DAY(Summary!$F52)&amp;AE$2,'AQS Data'!$N$2:$N$1072&amp;'AQS Data'!$M$2:$M$1072&amp;'AQS Data'!$L$2:$L$1072&amp;'AQS Data'!$E$2:$E$1072,0)),"")</f>
        <v>0.7</v>
      </c>
      <c r="AF52" s="12" t="str">
        <f t="array" ref="AF52">IFERROR(INDEX('AQS Data'!$P$2:$P$1072,MATCH(Summary!AF$3&amp;MONTH(Summary!$F52)&amp;DAY(Summary!$F52)&amp;AF$2,'AQS Data'!$N$2:$N$1072&amp;'AQS Data'!$M$2:$M$1072&amp;'AQS Data'!$L$2:$L$1072&amp;'AQS Data'!$E$2:$E$1072,0)),"")</f>
        <v/>
      </c>
      <c r="AG52" s="19" t="str">
        <f t="array" ref="AG52">IFERROR(INDEX('AQS Data'!$P$2:$P$1072,MATCH(Summary!AG$3&amp;MONTH(Summary!$F52)&amp;DAY(Summary!$F52)&amp;AG$2,'AQS Data'!$N$2:$N$1072&amp;'AQS Data'!$M$2:$M$1072&amp;'AQS Data'!$L$2:$L$1072&amp;'AQS Data'!$E$2:$E$1072,0)),"")</f>
        <v/>
      </c>
      <c r="AI52" s="25">
        <v>42935</v>
      </c>
      <c r="AJ52" s="11" t="str">
        <f t="array" ref="AJ52">IFERROR(INDEX('AQS Data'!$P$2:$P$1072,MATCH(Summary!AJ$3&amp;MONTH(Summary!$F52)&amp;DAY(Summary!$F52)&amp;AJ$2,'AQS Data'!$N$2:$N$1072&amp;'AQS Data'!$M$2:$M$1072&amp;'AQS Data'!$L$2:$L$1072&amp;'AQS Data'!$E$2:$E$1072,0)),"")</f>
        <v/>
      </c>
      <c r="AK52" s="106"/>
      <c r="AL52" s="106"/>
      <c r="AM52" s="12" t="str">
        <f t="array" ref="AM52">IFERROR(INDEX('AQS Data'!$P$2:$P$1072,MATCH(Summary!AM$3&amp;MONTH(Summary!$F52)&amp;DAY(Summary!$F52)&amp;AM$2,'AQS Data'!$N$2:$N$1072&amp;'AQS Data'!$M$2:$M$1072&amp;'AQS Data'!$L$2:$L$1072&amp;'AQS Data'!$E$2:$E$1072,0)),"")</f>
        <v/>
      </c>
      <c r="AN52" s="19" t="str">
        <f t="array" ref="AN52">IFERROR(INDEX('AQS Data'!$P$2:$P$1072,MATCH(Summary!AN$3&amp;MONTH(Summary!$F52)&amp;DAY(Summary!$F52)&amp;AN$2,'AQS Data'!$N$2:$N$1072&amp;'AQS Data'!$M$2:$M$1072&amp;'AQS Data'!$L$2:$L$1072&amp;'AQS Data'!$E$2:$E$1072,0)),"")</f>
        <v/>
      </c>
    </row>
    <row r="53" spans="6:40" x14ac:dyDescent="0.25">
      <c r="F53" s="25">
        <v>42936</v>
      </c>
      <c r="G53" s="11" t="str">
        <f t="array" ref="G53">IFERROR(INDEX('AQS Data'!$P$2:$P$1072,MATCH(Summary!G$3&amp;MONTH(Summary!$F53)&amp;DAY(Summary!$F53)&amp;G$2,'AQS Data'!$N$2:$N$1072&amp;'AQS Data'!$M$2:$M$1072&amp;'AQS Data'!$L$2:$L$1072&amp;'AQS Data'!$E$2:$E$1072,0)),"")</f>
        <v/>
      </c>
      <c r="H53" s="12">
        <f t="array" ref="H53">IFERROR(INDEX('AQS Data'!$P$2:$P$1072,MATCH(Summary!H$3&amp;MONTH(Summary!$F53)&amp;DAY(Summary!$F53)&amp;H$2,'AQS Data'!$N$2:$N$1072&amp;'AQS Data'!$M$2:$M$1072&amp;'AQS Data'!$L$2:$L$1072&amp;'AQS Data'!$E$2:$E$1072,0)),"")</f>
        <v>4.7</v>
      </c>
      <c r="I53" s="12" t="str">
        <f t="array" ref="I53">IFERROR(INDEX('AQS Data'!$P$2:$P$1072,MATCH(Summary!I$3&amp;MONTH(Summary!$F53)&amp;DAY(Summary!$F53)&amp;I$2,'AQS Data'!$N$2:$N$1072&amp;'AQS Data'!$M$2:$M$1072&amp;'AQS Data'!$L$2:$L$1072&amp;'AQS Data'!$E$2:$E$1072,0)),"")</f>
        <v/>
      </c>
      <c r="J53" s="12" t="str">
        <f t="array" ref="J53">IFERROR(INDEX('AQS Data'!$P$2:$P$1072,MATCH(Summary!J$3&amp;MONTH(Summary!$F53)&amp;DAY(Summary!$F53)&amp;J$2,'AQS Data'!$N$2:$N$1072&amp;'AQS Data'!$M$2:$M$1072&amp;'AQS Data'!$L$2:$L$1072&amp;'AQS Data'!$E$2:$E$1072,0)),"")</f>
        <v/>
      </c>
      <c r="K53" s="12">
        <f t="array" ref="K53">IFERROR(INDEX('AQS Data'!$P$2:$P$1072,MATCH(Summary!K$3&amp;MONTH(Summary!$F53)&amp;DAY(Summary!$F53)&amp;K$2,'AQS Data'!$N$2:$N$1072&amp;'AQS Data'!$M$2:$M$1072&amp;'AQS Data'!$L$2:$L$1072&amp;'AQS Data'!$E$2:$E$1072,0)),"")</f>
        <v>7</v>
      </c>
      <c r="L53" s="12">
        <f t="array" ref="L53">IFERROR(INDEX('AQS Data'!$P$2:$P$1072,MATCH(Summary!L$3&amp;MONTH(Summary!$F53)&amp;DAY(Summary!$F53)&amp;L$2,'AQS Data'!$N$2:$N$1072&amp;'AQS Data'!$M$2:$M$1072&amp;'AQS Data'!$L$2:$L$1072&amp;'AQS Data'!$E$2:$E$1072,0)),"")</f>
        <v>155.1</v>
      </c>
      <c r="M53" s="12" t="str">
        <f t="array" ref="M53">IFERROR(INDEX('AQS Data'!$P$2:$P$1072,MATCH(Summary!M$3&amp;MONTH(Summary!$F53)&amp;DAY(Summary!$F53)&amp;M$2,'AQS Data'!$N$2:$N$1072&amp;'AQS Data'!$M$2:$M$1072&amp;'AQS Data'!$L$2:$L$1072&amp;'AQS Data'!$E$2:$E$1072,0)),"")</f>
        <v/>
      </c>
      <c r="N53" s="12" t="str">
        <f t="array" ref="N53">IFERROR(INDEX('AQS Data'!$P$2:$P$1072,MATCH(Summary!N$3&amp;MONTH(Summary!$F53)&amp;DAY(Summary!$F53)&amp;N$2,'AQS Data'!$N$2:$N$1072&amp;'AQS Data'!$M$2:$M$1072&amp;'AQS Data'!$L$2:$L$1072&amp;'AQS Data'!$E$2:$E$1072,0)),"")</f>
        <v/>
      </c>
      <c r="O53" s="12">
        <f t="array" ref="O53">IFERROR(INDEX('AQS Data'!$P$2:$P$1072,MATCH(Summary!O$3&amp;MONTH(Summary!$F53)&amp;DAY(Summary!$F53)&amp;O$2,'AQS Data'!$N$2:$N$1072&amp;'AQS Data'!$M$2:$M$1072&amp;'AQS Data'!$L$2:$L$1072&amp;'AQS Data'!$E$2:$E$1072,0)),"")</f>
        <v>4.5</v>
      </c>
      <c r="P53" s="12">
        <f t="array" ref="P53">IFERROR(INDEX('AQS Data'!$P$2:$P$1072,MATCH(Summary!P$3&amp;MONTH(Summary!$F53)&amp;DAY(Summary!$F53)&amp;P$2,'AQS Data'!$N$2:$N$1072&amp;'AQS Data'!$M$2:$M$1072&amp;'AQS Data'!$L$2:$L$1072&amp;'AQS Data'!$E$2:$E$1072,0)),"")</f>
        <v>1</v>
      </c>
      <c r="Q53" s="12" t="str">
        <f t="array" ref="Q53">IFERROR(INDEX('AQS Data'!$P$2:$P$1072,MATCH(Summary!Q$3&amp;MONTH(Summary!$F53)&amp;DAY(Summary!$F53)&amp;Q$2,'AQS Data'!$N$2:$N$1072&amp;'AQS Data'!$M$2:$M$1072&amp;'AQS Data'!$L$2:$L$1072&amp;'AQS Data'!$E$2:$E$1072,0)),"")</f>
        <v/>
      </c>
      <c r="R53" s="12" t="str">
        <f t="array" ref="R53">IFERROR(INDEX('AQS Data'!$P$2:$P$1072,MATCH(Summary!R$3&amp;MONTH(Summary!$F53)&amp;DAY(Summary!$F53)&amp;R$2,'AQS Data'!$N$2:$N$1072&amp;'AQS Data'!$M$2:$M$1072&amp;'AQS Data'!$L$2:$L$1072&amp;'AQS Data'!$E$2:$E$1072,0)),"")</f>
        <v/>
      </c>
      <c r="S53" s="12">
        <f t="array" ref="S53">IFERROR(INDEX('AQS Data'!$P$2:$P$1072,MATCH(Summary!S$3&amp;MONTH(Summary!$F53)&amp;DAY(Summary!$F53)&amp;S$2,'AQS Data'!$N$2:$N$1072&amp;'AQS Data'!$M$2:$M$1072&amp;'AQS Data'!$L$2:$L$1072&amp;'AQS Data'!$E$2:$E$1072,0)),"")</f>
        <v>2.6</v>
      </c>
      <c r="T53" s="12">
        <f t="array" ref="T53">IFERROR(INDEX('AQS Data'!$P$2:$P$1072,MATCH(Summary!T$3&amp;MONTH(Summary!$F53)&amp;DAY(Summary!$F53)&amp;T$2,'AQS Data'!$N$2:$N$1072&amp;'AQS Data'!$M$2:$M$1072&amp;'AQS Data'!$L$2:$L$1072&amp;'AQS Data'!$E$2:$E$1072,0)),"")</f>
        <v>0</v>
      </c>
      <c r="U53" s="12" t="str">
        <f t="array" ref="U53">IFERROR(INDEX('AQS Data'!$P$2:$P$1072,MATCH(Summary!U$3&amp;MONTH(Summary!$F53)&amp;DAY(Summary!$F53)&amp;U$2,'AQS Data'!$N$2:$N$1072&amp;'AQS Data'!$M$2:$M$1072&amp;'AQS Data'!$L$2:$L$1072&amp;'AQS Data'!$E$2:$E$1072,0)),"")</f>
        <v/>
      </c>
      <c r="V53" s="12" t="str">
        <f t="array" ref="V53">IFERROR(INDEX('AQS Data'!$P$2:$P$1072,MATCH(Summary!V$3&amp;MONTH(Summary!$F53)&amp;DAY(Summary!$F53)&amp;V$2,'AQS Data'!$N$2:$N$1072&amp;'AQS Data'!$M$2:$M$1072&amp;'AQS Data'!$L$2:$L$1072&amp;'AQS Data'!$E$2:$E$1072,0)),"")</f>
        <v/>
      </c>
      <c r="W53" s="12">
        <f t="array" ref="W53">IFERROR(INDEX('AQS Data'!$P$2:$P$1072,MATCH(Summary!W$3&amp;MONTH(Summary!$F53)&amp;DAY(Summary!$F53)&amp;W$2,'AQS Data'!$N$2:$N$1072&amp;'AQS Data'!$M$2:$M$1072&amp;'AQS Data'!$L$2:$L$1072&amp;'AQS Data'!$E$2:$E$1072,0)),"")</f>
        <v>4.5999999999999996</v>
      </c>
      <c r="X53" s="19">
        <f t="array" ref="X53">IFERROR(INDEX('AQS Data'!$P$2:$P$1072,MATCH(Summary!X$3&amp;MONTH(Summary!$F53)&amp;DAY(Summary!$F53)&amp;X$2,'AQS Data'!$N$2:$N$1072&amp;'AQS Data'!$M$2:$M$1072&amp;'AQS Data'!$L$2:$L$1072&amp;'AQS Data'!$E$2:$E$1072,0)),"")</f>
        <v>1.1000000000000001</v>
      </c>
      <c r="Z53" s="25">
        <v>42936</v>
      </c>
      <c r="AA53" s="11" t="str">
        <f t="array" ref="AA53">IFERROR(INDEX('AQS Data'!$P$2:$P$1072,MATCH(Summary!AA$3&amp;MONTH(Summary!$F53)&amp;DAY(Summary!$F53)&amp;AA$2,'AQS Data'!$N$2:$N$1072&amp;'AQS Data'!$M$2:$M$1072&amp;'AQS Data'!$L$2:$L$1072&amp;'AQS Data'!$E$2:$E$1072,0)),"")</f>
        <v/>
      </c>
      <c r="AB53" s="12">
        <f t="array" ref="AB53">IFERROR(INDEX('AQS Data'!$P$2:$P$1072,MATCH(Summary!AB$3&amp;MONTH(Summary!$F53)&amp;DAY(Summary!$F53)&amp;AB$2,'AQS Data'!$N$2:$N$1072&amp;'AQS Data'!$M$2:$M$1072&amp;'AQS Data'!$L$2:$L$1072&amp;'AQS Data'!$E$2:$E$1072,0)),"")</f>
        <v>2</v>
      </c>
      <c r="AC53" s="12">
        <f t="array" ref="AC53">IFERROR(INDEX('AQS Data'!$P$2:$P$1072,MATCH(Summary!AC$3&amp;MONTH(Summary!$F53)&amp;DAY(Summary!$F53)&amp;AC$2,'AQS Data'!$N$2:$N$1072&amp;'AQS Data'!$M$2:$M$1072&amp;'AQS Data'!$L$2:$L$1072&amp;'AQS Data'!$E$2:$E$1072,0)),"")</f>
        <v>3.4</v>
      </c>
      <c r="AD53" s="12" t="str">
        <f t="array" ref="AD53">IFERROR(INDEX('AQS Data'!$P$2:$P$1072,MATCH(Summary!AD$3&amp;MONTH(Summary!$F53)&amp;DAY(Summary!$F53)&amp;AD$2,'AQS Data'!$N$2:$N$1072&amp;'AQS Data'!$M$2:$M$1072&amp;'AQS Data'!$L$2:$L$1072&amp;'AQS Data'!$E$2:$E$1072,0)),"")</f>
        <v/>
      </c>
      <c r="AE53" s="12" t="str">
        <f t="array" ref="AE53">IFERROR(INDEX('AQS Data'!$P$2:$P$1072,MATCH(Summary!AE$3&amp;MONTH(Summary!$F53)&amp;DAY(Summary!$F53)&amp;AE$2,'AQS Data'!$N$2:$N$1072&amp;'AQS Data'!$M$2:$M$1072&amp;'AQS Data'!$L$2:$L$1072&amp;'AQS Data'!$E$2:$E$1072,0)),"")</f>
        <v/>
      </c>
      <c r="AF53" s="12">
        <f t="array" ref="AF53">IFERROR(INDEX('AQS Data'!$P$2:$P$1072,MATCH(Summary!AF$3&amp;MONTH(Summary!$F53)&amp;DAY(Summary!$F53)&amp;AF$2,'AQS Data'!$N$2:$N$1072&amp;'AQS Data'!$M$2:$M$1072&amp;'AQS Data'!$L$2:$L$1072&amp;'AQS Data'!$E$2:$E$1072,0)),"")</f>
        <v>4.2</v>
      </c>
      <c r="AG53" s="19">
        <f t="array" ref="AG53">IFERROR(INDEX('AQS Data'!$P$2:$P$1072,MATCH(Summary!AG$3&amp;MONTH(Summary!$F53)&amp;DAY(Summary!$F53)&amp;AG$2,'AQS Data'!$N$2:$N$1072&amp;'AQS Data'!$M$2:$M$1072&amp;'AQS Data'!$L$2:$L$1072&amp;'AQS Data'!$E$2:$E$1072,0)),"")</f>
        <v>1.1000000000000001</v>
      </c>
      <c r="AI53" s="25">
        <v>42936</v>
      </c>
      <c r="AJ53" s="11">
        <f t="array" ref="AJ53">IFERROR(INDEX('AQS Data'!$P$2:$P$1072,MATCH(Summary!AJ$3&amp;MONTH(Summary!$F53)&amp;DAY(Summary!$F53)&amp;AJ$2,'AQS Data'!$N$2:$N$1072&amp;'AQS Data'!$M$2:$M$1072&amp;'AQS Data'!$L$2:$L$1072&amp;'AQS Data'!$E$2:$E$1072,0)),"")</f>
        <v>2.5</v>
      </c>
      <c r="AK53" s="106"/>
      <c r="AL53" s="106"/>
      <c r="AM53" s="12">
        <f t="array" ref="AM53">IFERROR(INDEX('AQS Data'!$P$2:$P$1072,MATCH(Summary!AM$3&amp;MONTH(Summary!$F53)&amp;DAY(Summary!$F53)&amp;AM$2,'AQS Data'!$N$2:$N$1072&amp;'AQS Data'!$M$2:$M$1072&amp;'AQS Data'!$L$2:$L$1072&amp;'AQS Data'!$E$2:$E$1072,0)),"")</f>
        <v>22.1</v>
      </c>
      <c r="AN53" s="19">
        <f t="array" ref="AN53">IFERROR(INDEX('AQS Data'!$P$2:$P$1072,MATCH(Summary!AN$3&amp;MONTH(Summary!$F53)&amp;DAY(Summary!$F53)&amp;AN$2,'AQS Data'!$N$2:$N$1072&amp;'AQS Data'!$M$2:$M$1072&amp;'AQS Data'!$L$2:$L$1072&amp;'AQS Data'!$E$2:$E$1072,0)),"")</f>
        <v>0.9</v>
      </c>
    </row>
    <row r="54" spans="6:40" x14ac:dyDescent="0.25">
      <c r="F54" s="25">
        <v>42937</v>
      </c>
      <c r="G54" s="11" t="str">
        <f t="array" ref="G54">IFERROR(INDEX('AQS Data'!$P$2:$P$1072,MATCH(Summary!G$3&amp;MONTH(Summary!$F54)&amp;DAY(Summary!$F54)&amp;G$2,'AQS Data'!$N$2:$N$1072&amp;'AQS Data'!$M$2:$M$1072&amp;'AQS Data'!$L$2:$L$1072&amp;'AQS Data'!$E$2:$E$1072,0)),"")</f>
        <v/>
      </c>
      <c r="H54" s="12" t="str">
        <f t="array" ref="H54">IFERROR(INDEX('AQS Data'!$P$2:$P$1072,MATCH(Summary!H$3&amp;MONTH(Summary!$F54)&amp;DAY(Summary!$F54)&amp;H$2,'AQS Data'!$N$2:$N$1072&amp;'AQS Data'!$M$2:$M$1072&amp;'AQS Data'!$L$2:$L$1072&amp;'AQS Data'!$E$2:$E$1072,0)),"")</f>
        <v/>
      </c>
      <c r="I54" s="12">
        <f t="array" ref="I54">IFERROR(INDEX('AQS Data'!$P$2:$P$1072,MATCH(Summary!I$3&amp;MONTH(Summary!$F54)&amp;DAY(Summary!$F54)&amp;I$2,'AQS Data'!$N$2:$N$1072&amp;'AQS Data'!$M$2:$M$1072&amp;'AQS Data'!$L$2:$L$1072&amp;'AQS Data'!$E$2:$E$1072,0)),"")</f>
        <v>3.8</v>
      </c>
      <c r="J54" s="12" t="str">
        <f t="array" ref="J54">IFERROR(INDEX('AQS Data'!$P$2:$P$1072,MATCH(Summary!J$3&amp;MONTH(Summary!$F54)&amp;DAY(Summary!$F54)&amp;J$2,'AQS Data'!$N$2:$N$1072&amp;'AQS Data'!$M$2:$M$1072&amp;'AQS Data'!$L$2:$L$1072&amp;'AQS Data'!$E$2:$E$1072,0)),"")</f>
        <v/>
      </c>
      <c r="K54" s="12" t="str">
        <f t="array" ref="K54">IFERROR(INDEX('AQS Data'!$P$2:$P$1072,MATCH(Summary!K$3&amp;MONTH(Summary!$F54)&amp;DAY(Summary!$F54)&amp;K$2,'AQS Data'!$N$2:$N$1072&amp;'AQS Data'!$M$2:$M$1072&amp;'AQS Data'!$L$2:$L$1072&amp;'AQS Data'!$E$2:$E$1072,0)),"")</f>
        <v/>
      </c>
      <c r="L54" s="12" t="str">
        <f t="array" ref="L54">IFERROR(INDEX('AQS Data'!$P$2:$P$1072,MATCH(Summary!L$3&amp;MONTH(Summary!$F54)&amp;DAY(Summary!$F54)&amp;L$2,'AQS Data'!$N$2:$N$1072&amp;'AQS Data'!$M$2:$M$1072&amp;'AQS Data'!$L$2:$L$1072&amp;'AQS Data'!$E$2:$E$1072,0)),"")</f>
        <v/>
      </c>
      <c r="M54" s="12">
        <f t="array" ref="M54">IFERROR(INDEX('AQS Data'!$P$2:$P$1072,MATCH(Summary!M$3&amp;MONTH(Summary!$F54)&amp;DAY(Summary!$F54)&amp;M$2,'AQS Data'!$N$2:$N$1072&amp;'AQS Data'!$M$2:$M$1072&amp;'AQS Data'!$L$2:$L$1072&amp;'AQS Data'!$E$2:$E$1072,0)),"")</f>
        <v>2.4</v>
      </c>
      <c r="N54" s="12" t="str">
        <f t="array" ref="N54">IFERROR(INDEX('AQS Data'!$P$2:$P$1072,MATCH(Summary!N$3&amp;MONTH(Summary!$F54)&amp;DAY(Summary!$F54)&amp;N$2,'AQS Data'!$N$2:$N$1072&amp;'AQS Data'!$M$2:$M$1072&amp;'AQS Data'!$L$2:$L$1072&amp;'AQS Data'!$E$2:$E$1072,0)),"")</f>
        <v/>
      </c>
      <c r="O54" s="12" t="str">
        <f t="array" ref="O54">IFERROR(INDEX('AQS Data'!$P$2:$P$1072,MATCH(Summary!O$3&amp;MONTH(Summary!$F54)&amp;DAY(Summary!$F54)&amp;O$2,'AQS Data'!$N$2:$N$1072&amp;'AQS Data'!$M$2:$M$1072&amp;'AQS Data'!$L$2:$L$1072&amp;'AQS Data'!$E$2:$E$1072,0)),"")</f>
        <v/>
      </c>
      <c r="P54" s="12" t="str">
        <f t="array" ref="P54">IFERROR(INDEX('AQS Data'!$P$2:$P$1072,MATCH(Summary!P$3&amp;MONTH(Summary!$F54)&amp;DAY(Summary!$F54)&amp;P$2,'AQS Data'!$N$2:$N$1072&amp;'AQS Data'!$M$2:$M$1072&amp;'AQS Data'!$L$2:$L$1072&amp;'AQS Data'!$E$2:$E$1072,0)),"")</f>
        <v/>
      </c>
      <c r="Q54" s="12">
        <f t="array" ref="Q54">IFERROR(INDEX('AQS Data'!$P$2:$P$1072,MATCH(Summary!Q$3&amp;MONTH(Summary!$F54)&amp;DAY(Summary!$F54)&amp;Q$2,'AQS Data'!$N$2:$N$1072&amp;'AQS Data'!$M$2:$M$1072&amp;'AQS Data'!$L$2:$L$1072&amp;'AQS Data'!$E$2:$E$1072,0)),"")</f>
        <v>7.7</v>
      </c>
      <c r="R54" s="12" t="str">
        <f t="array" ref="R54">IFERROR(INDEX('AQS Data'!$P$2:$P$1072,MATCH(Summary!R$3&amp;MONTH(Summary!$F54)&amp;DAY(Summary!$F54)&amp;R$2,'AQS Data'!$N$2:$N$1072&amp;'AQS Data'!$M$2:$M$1072&amp;'AQS Data'!$L$2:$L$1072&amp;'AQS Data'!$E$2:$E$1072,0)),"")</f>
        <v/>
      </c>
      <c r="S54" s="12" t="str">
        <f t="array" ref="S54">IFERROR(INDEX('AQS Data'!$P$2:$P$1072,MATCH(Summary!S$3&amp;MONTH(Summary!$F54)&amp;DAY(Summary!$F54)&amp;S$2,'AQS Data'!$N$2:$N$1072&amp;'AQS Data'!$M$2:$M$1072&amp;'AQS Data'!$L$2:$L$1072&amp;'AQS Data'!$E$2:$E$1072,0)),"")</f>
        <v/>
      </c>
      <c r="T54" s="12" t="str">
        <f t="array" ref="T54">IFERROR(INDEX('AQS Data'!$P$2:$P$1072,MATCH(Summary!T$3&amp;MONTH(Summary!$F54)&amp;DAY(Summary!$F54)&amp;T$2,'AQS Data'!$N$2:$N$1072&amp;'AQS Data'!$M$2:$M$1072&amp;'AQS Data'!$L$2:$L$1072&amp;'AQS Data'!$E$2:$E$1072,0)),"")</f>
        <v/>
      </c>
      <c r="U54" s="12">
        <f t="array" ref="U54">IFERROR(INDEX('AQS Data'!$P$2:$P$1072,MATCH(Summary!U$3&amp;MONTH(Summary!$F54)&amp;DAY(Summary!$F54)&amp;U$2,'AQS Data'!$N$2:$N$1072&amp;'AQS Data'!$M$2:$M$1072&amp;'AQS Data'!$L$2:$L$1072&amp;'AQS Data'!$E$2:$E$1072,0)),"")</f>
        <v>1.5</v>
      </c>
      <c r="V54" s="12" t="str">
        <f t="array" ref="V54">IFERROR(INDEX('AQS Data'!$P$2:$P$1072,MATCH(Summary!V$3&amp;MONTH(Summary!$F54)&amp;DAY(Summary!$F54)&amp;V$2,'AQS Data'!$N$2:$N$1072&amp;'AQS Data'!$M$2:$M$1072&amp;'AQS Data'!$L$2:$L$1072&amp;'AQS Data'!$E$2:$E$1072,0)),"")</f>
        <v/>
      </c>
      <c r="W54" s="12" t="str">
        <f t="array" ref="W54">IFERROR(INDEX('AQS Data'!$P$2:$P$1072,MATCH(Summary!W$3&amp;MONTH(Summary!$F54)&amp;DAY(Summary!$F54)&amp;W$2,'AQS Data'!$N$2:$N$1072&amp;'AQS Data'!$M$2:$M$1072&amp;'AQS Data'!$L$2:$L$1072&amp;'AQS Data'!$E$2:$E$1072,0)),"")</f>
        <v/>
      </c>
      <c r="X54" s="19" t="str">
        <f t="array" ref="X54">IFERROR(INDEX('AQS Data'!$P$2:$P$1072,MATCH(Summary!X$3&amp;MONTH(Summary!$F54)&amp;DAY(Summary!$F54)&amp;X$2,'AQS Data'!$N$2:$N$1072&amp;'AQS Data'!$M$2:$M$1072&amp;'AQS Data'!$L$2:$L$1072&amp;'AQS Data'!$E$2:$E$1072,0)),"")</f>
        <v/>
      </c>
      <c r="Z54" s="25">
        <v>42937</v>
      </c>
      <c r="AA54" s="11" t="str">
        <f t="array" ref="AA54">IFERROR(INDEX('AQS Data'!$P$2:$P$1072,MATCH(Summary!AA$3&amp;MONTH(Summary!$F54)&amp;DAY(Summary!$F54)&amp;AA$2,'AQS Data'!$N$2:$N$1072&amp;'AQS Data'!$M$2:$M$1072&amp;'AQS Data'!$L$2:$L$1072&amp;'AQS Data'!$E$2:$E$1072,0)),"")</f>
        <v/>
      </c>
      <c r="AB54" s="12" t="str">
        <f t="array" ref="AB54">IFERROR(INDEX('AQS Data'!$P$2:$P$1072,MATCH(Summary!AB$3&amp;MONTH(Summary!$F54)&amp;DAY(Summary!$F54)&amp;AB$2,'AQS Data'!$N$2:$N$1072&amp;'AQS Data'!$M$2:$M$1072&amp;'AQS Data'!$L$2:$L$1072&amp;'AQS Data'!$E$2:$E$1072,0)),"")</f>
        <v/>
      </c>
      <c r="AC54" s="12" t="str">
        <f t="array" ref="AC54">IFERROR(INDEX('AQS Data'!$P$2:$P$1072,MATCH(Summary!AC$3&amp;MONTH(Summary!$F54)&amp;DAY(Summary!$F54)&amp;AC$2,'AQS Data'!$N$2:$N$1072&amp;'AQS Data'!$M$2:$M$1072&amp;'AQS Data'!$L$2:$L$1072&amp;'AQS Data'!$E$2:$E$1072,0)),"")</f>
        <v/>
      </c>
      <c r="AD54" s="12">
        <f t="array" ref="AD54">IFERROR(INDEX('AQS Data'!$P$2:$P$1072,MATCH(Summary!AD$3&amp;MONTH(Summary!$F54)&amp;DAY(Summary!$F54)&amp;AD$2,'AQS Data'!$N$2:$N$1072&amp;'AQS Data'!$M$2:$M$1072&amp;'AQS Data'!$L$2:$L$1072&amp;'AQS Data'!$E$2:$E$1072,0)),"")</f>
        <v>1.6</v>
      </c>
      <c r="AE54" s="12" t="str">
        <f t="array" ref="AE54">IFERROR(INDEX('AQS Data'!$P$2:$P$1072,MATCH(Summary!AE$3&amp;MONTH(Summary!$F54)&amp;DAY(Summary!$F54)&amp;AE$2,'AQS Data'!$N$2:$N$1072&amp;'AQS Data'!$M$2:$M$1072&amp;'AQS Data'!$L$2:$L$1072&amp;'AQS Data'!$E$2:$E$1072,0)),"")</f>
        <v/>
      </c>
      <c r="AF54" s="12" t="str">
        <f t="array" ref="AF54">IFERROR(INDEX('AQS Data'!$P$2:$P$1072,MATCH(Summary!AF$3&amp;MONTH(Summary!$F54)&amp;DAY(Summary!$F54)&amp;AF$2,'AQS Data'!$N$2:$N$1072&amp;'AQS Data'!$M$2:$M$1072&amp;'AQS Data'!$L$2:$L$1072&amp;'AQS Data'!$E$2:$E$1072,0)),"")</f>
        <v/>
      </c>
      <c r="AG54" s="19" t="str">
        <f t="array" ref="AG54">IFERROR(INDEX('AQS Data'!$P$2:$P$1072,MATCH(Summary!AG$3&amp;MONTH(Summary!$F54)&amp;DAY(Summary!$F54)&amp;AG$2,'AQS Data'!$N$2:$N$1072&amp;'AQS Data'!$M$2:$M$1072&amp;'AQS Data'!$L$2:$L$1072&amp;'AQS Data'!$E$2:$E$1072,0)),"")</f>
        <v/>
      </c>
      <c r="AI54" s="25">
        <v>42937</v>
      </c>
      <c r="AJ54" s="11" t="str">
        <f t="array" ref="AJ54">IFERROR(INDEX('AQS Data'!$P$2:$P$1072,MATCH(Summary!AJ$3&amp;MONTH(Summary!$F54)&amp;DAY(Summary!$F54)&amp;AJ$2,'AQS Data'!$N$2:$N$1072&amp;'AQS Data'!$M$2:$M$1072&amp;'AQS Data'!$L$2:$L$1072&amp;'AQS Data'!$E$2:$E$1072,0)),"")</f>
        <v/>
      </c>
      <c r="AK54" s="106"/>
      <c r="AL54" s="106"/>
      <c r="AM54" s="12" t="str">
        <f t="array" ref="AM54">IFERROR(INDEX('AQS Data'!$P$2:$P$1072,MATCH(Summary!AM$3&amp;MONTH(Summary!$F54)&amp;DAY(Summary!$F54)&amp;AM$2,'AQS Data'!$N$2:$N$1072&amp;'AQS Data'!$M$2:$M$1072&amp;'AQS Data'!$L$2:$L$1072&amp;'AQS Data'!$E$2:$E$1072,0)),"")</f>
        <v/>
      </c>
      <c r="AN54" s="19" t="str">
        <f t="array" ref="AN54">IFERROR(INDEX('AQS Data'!$P$2:$P$1072,MATCH(Summary!AN$3&amp;MONTH(Summary!$F54)&amp;DAY(Summary!$F54)&amp;AN$2,'AQS Data'!$N$2:$N$1072&amp;'AQS Data'!$M$2:$M$1072&amp;'AQS Data'!$L$2:$L$1072&amp;'AQS Data'!$E$2:$E$1072,0)),"")</f>
        <v/>
      </c>
    </row>
    <row r="55" spans="6:40" x14ac:dyDescent="0.25">
      <c r="F55" s="25">
        <v>42938</v>
      </c>
      <c r="G55" s="11" t="str">
        <f t="array" ref="G55">IFERROR(INDEX('AQS Data'!$P$2:$P$1072,MATCH(Summary!G$3&amp;MONTH(Summary!$F55)&amp;DAY(Summary!$F55)&amp;G$2,'AQS Data'!$N$2:$N$1072&amp;'AQS Data'!$M$2:$M$1072&amp;'AQS Data'!$L$2:$L$1072&amp;'AQS Data'!$E$2:$E$1072,0)),"")</f>
        <v/>
      </c>
      <c r="H55" s="12" t="str">
        <f t="array" ref="H55">IFERROR(INDEX('AQS Data'!$P$2:$P$1072,MATCH(Summary!H$3&amp;MONTH(Summary!$F55)&amp;DAY(Summary!$F55)&amp;H$2,'AQS Data'!$N$2:$N$1072&amp;'AQS Data'!$M$2:$M$1072&amp;'AQS Data'!$L$2:$L$1072&amp;'AQS Data'!$E$2:$E$1072,0)),"")</f>
        <v/>
      </c>
      <c r="I55" s="12" t="str">
        <f t="array" ref="I55">IFERROR(INDEX('AQS Data'!$P$2:$P$1072,MATCH(Summary!I$3&amp;MONTH(Summary!$F55)&amp;DAY(Summary!$F55)&amp;I$2,'AQS Data'!$N$2:$N$1072&amp;'AQS Data'!$M$2:$M$1072&amp;'AQS Data'!$L$2:$L$1072&amp;'AQS Data'!$E$2:$E$1072,0)),"")</f>
        <v/>
      </c>
      <c r="J55" s="12">
        <f t="array" ref="J55">IFERROR(INDEX('AQS Data'!$P$2:$P$1072,MATCH(Summary!J$3&amp;MONTH(Summary!$F55)&amp;DAY(Summary!$F55)&amp;J$2,'AQS Data'!$N$2:$N$1072&amp;'AQS Data'!$M$2:$M$1072&amp;'AQS Data'!$L$2:$L$1072&amp;'AQS Data'!$E$2:$E$1072,0)),"")</f>
        <v>7.3</v>
      </c>
      <c r="K55" s="12" t="str">
        <f t="array" ref="K55">IFERROR(INDEX('AQS Data'!$P$2:$P$1072,MATCH(Summary!K$3&amp;MONTH(Summary!$F55)&amp;DAY(Summary!$F55)&amp;K$2,'AQS Data'!$N$2:$N$1072&amp;'AQS Data'!$M$2:$M$1072&amp;'AQS Data'!$L$2:$L$1072&amp;'AQS Data'!$E$2:$E$1072,0)),"")</f>
        <v/>
      </c>
      <c r="L55" s="12" t="str">
        <f t="array" ref="L55">IFERROR(INDEX('AQS Data'!$P$2:$P$1072,MATCH(Summary!L$3&amp;MONTH(Summary!$F55)&amp;DAY(Summary!$F55)&amp;L$2,'AQS Data'!$N$2:$N$1072&amp;'AQS Data'!$M$2:$M$1072&amp;'AQS Data'!$L$2:$L$1072&amp;'AQS Data'!$E$2:$E$1072,0)),"")</f>
        <v/>
      </c>
      <c r="M55" s="12" t="str">
        <f t="array" ref="M55">IFERROR(INDEX('AQS Data'!$P$2:$P$1072,MATCH(Summary!M$3&amp;MONTH(Summary!$F55)&amp;DAY(Summary!$F55)&amp;M$2,'AQS Data'!$N$2:$N$1072&amp;'AQS Data'!$M$2:$M$1072&amp;'AQS Data'!$L$2:$L$1072&amp;'AQS Data'!$E$2:$E$1072,0)),"")</f>
        <v/>
      </c>
      <c r="N55" s="12">
        <f t="array" ref="N55">IFERROR(INDEX('AQS Data'!$P$2:$P$1072,MATCH(Summary!N$3&amp;MONTH(Summary!$F55)&amp;DAY(Summary!$F55)&amp;N$2,'AQS Data'!$N$2:$N$1072&amp;'AQS Data'!$M$2:$M$1072&amp;'AQS Data'!$L$2:$L$1072&amp;'AQS Data'!$E$2:$E$1072,0)),"")</f>
        <v>4.5999999999999996</v>
      </c>
      <c r="O55" s="12" t="str">
        <f t="array" ref="O55">IFERROR(INDEX('AQS Data'!$P$2:$P$1072,MATCH(Summary!O$3&amp;MONTH(Summary!$F55)&amp;DAY(Summary!$F55)&amp;O$2,'AQS Data'!$N$2:$N$1072&amp;'AQS Data'!$M$2:$M$1072&amp;'AQS Data'!$L$2:$L$1072&amp;'AQS Data'!$E$2:$E$1072,0)),"")</f>
        <v/>
      </c>
      <c r="P55" s="12" t="str">
        <f t="array" ref="P55">IFERROR(INDEX('AQS Data'!$P$2:$P$1072,MATCH(Summary!P$3&amp;MONTH(Summary!$F55)&amp;DAY(Summary!$F55)&amp;P$2,'AQS Data'!$N$2:$N$1072&amp;'AQS Data'!$M$2:$M$1072&amp;'AQS Data'!$L$2:$L$1072&amp;'AQS Data'!$E$2:$E$1072,0)),"")</f>
        <v/>
      </c>
      <c r="Q55" s="12" t="str">
        <f t="array" ref="Q55">IFERROR(INDEX('AQS Data'!$P$2:$P$1072,MATCH(Summary!Q$3&amp;MONTH(Summary!$F55)&amp;DAY(Summary!$F55)&amp;Q$2,'AQS Data'!$N$2:$N$1072&amp;'AQS Data'!$M$2:$M$1072&amp;'AQS Data'!$L$2:$L$1072&amp;'AQS Data'!$E$2:$E$1072,0)),"")</f>
        <v/>
      </c>
      <c r="R55" s="12">
        <f t="array" ref="R55">IFERROR(INDEX('AQS Data'!$P$2:$P$1072,MATCH(Summary!R$3&amp;MONTH(Summary!$F55)&amp;DAY(Summary!$F55)&amp;R$2,'AQS Data'!$N$2:$N$1072&amp;'AQS Data'!$M$2:$M$1072&amp;'AQS Data'!$L$2:$L$1072&amp;'AQS Data'!$E$2:$E$1072,0)),"")</f>
        <v>2</v>
      </c>
      <c r="S55" s="12" t="str">
        <f t="array" ref="S55">IFERROR(INDEX('AQS Data'!$P$2:$P$1072,MATCH(Summary!S$3&amp;MONTH(Summary!$F55)&amp;DAY(Summary!$F55)&amp;S$2,'AQS Data'!$N$2:$N$1072&amp;'AQS Data'!$M$2:$M$1072&amp;'AQS Data'!$L$2:$L$1072&amp;'AQS Data'!$E$2:$E$1072,0)),"")</f>
        <v/>
      </c>
      <c r="T55" s="12" t="str">
        <f t="array" ref="T55">IFERROR(INDEX('AQS Data'!$P$2:$P$1072,MATCH(Summary!T$3&amp;MONTH(Summary!$F55)&amp;DAY(Summary!$F55)&amp;T$2,'AQS Data'!$N$2:$N$1072&amp;'AQS Data'!$M$2:$M$1072&amp;'AQS Data'!$L$2:$L$1072&amp;'AQS Data'!$E$2:$E$1072,0)),"")</f>
        <v/>
      </c>
      <c r="U55" s="12" t="str">
        <f t="array" ref="U55">IFERROR(INDEX('AQS Data'!$P$2:$P$1072,MATCH(Summary!U$3&amp;MONTH(Summary!$F55)&amp;DAY(Summary!$F55)&amp;U$2,'AQS Data'!$N$2:$N$1072&amp;'AQS Data'!$M$2:$M$1072&amp;'AQS Data'!$L$2:$L$1072&amp;'AQS Data'!$E$2:$E$1072,0)),"")</f>
        <v/>
      </c>
      <c r="V55" s="12">
        <f t="array" ref="V55">IFERROR(INDEX('AQS Data'!$P$2:$P$1072,MATCH(Summary!V$3&amp;MONTH(Summary!$F55)&amp;DAY(Summary!$F55)&amp;V$2,'AQS Data'!$N$2:$N$1072&amp;'AQS Data'!$M$2:$M$1072&amp;'AQS Data'!$L$2:$L$1072&amp;'AQS Data'!$E$2:$E$1072,0)),"")</f>
        <v>3.2</v>
      </c>
      <c r="W55" s="12" t="str">
        <f t="array" ref="W55">IFERROR(INDEX('AQS Data'!$P$2:$P$1072,MATCH(Summary!W$3&amp;MONTH(Summary!$F55)&amp;DAY(Summary!$F55)&amp;W$2,'AQS Data'!$N$2:$N$1072&amp;'AQS Data'!$M$2:$M$1072&amp;'AQS Data'!$L$2:$L$1072&amp;'AQS Data'!$E$2:$E$1072,0)),"")</f>
        <v/>
      </c>
      <c r="X55" s="19" t="str">
        <f t="array" ref="X55">IFERROR(INDEX('AQS Data'!$P$2:$P$1072,MATCH(Summary!X$3&amp;MONTH(Summary!$F55)&amp;DAY(Summary!$F55)&amp;X$2,'AQS Data'!$N$2:$N$1072&amp;'AQS Data'!$M$2:$M$1072&amp;'AQS Data'!$L$2:$L$1072&amp;'AQS Data'!$E$2:$E$1072,0)),"")</f>
        <v/>
      </c>
      <c r="Z55" s="25">
        <v>42938</v>
      </c>
      <c r="AA55" s="11">
        <f t="array" ref="AA55">IFERROR(INDEX('AQS Data'!$P$2:$P$1072,MATCH(Summary!AA$3&amp;MONTH(Summary!$F55)&amp;DAY(Summary!$F55)&amp;AA$2,'AQS Data'!$N$2:$N$1072&amp;'AQS Data'!$M$2:$M$1072&amp;'AQS Data'!$L$2:$L$1072&amp;'AQS Data'!$E$2:$E$1072,0)),"")</f>
        <v>1.6</v>
      </c>
      <c r="AB55" s="12" t="str">
        <f t="array" ref="AB55">IFERROR(INDEX('AQS Data'!$P$2:$P$1072,MATCH(Summary!AB$3&amp;MONTH(Summary!$F55)&amp;DAY(Summary!$F55)&amp;AB$2,'AQS Data'!$N$2:$N$1072&amp;'AQS Data'!$M$2:$M$1072&amp;'AQS Data'!$L$2:$L$1072&amp;'AQS Data'!$E$2:$E$1072,0)),"")</f>
        <v/>
      </c>
      <c r="AC55" s="12" t="str">
        <f t="array" ref="AC55">IFERROR(INDEX('AQS Data'!$P$2:$P$1072,MATCH(Summary!AC$3&amp;MONTH(Summary!$F55)&amp;DAY(Summary!$F55)&amp;AC$2,'AQS Data'!$N$2:$N$1072&amp;'AQS Data'!$M$2:$M$1072&amp;'AQS Data'!$L$2:$L$1072&amp;'AQS Data'!$E$2:$E$1072,0)),"")</f>
        <v/>
      </c>
      <c r="AD55" s="12" t="str">
        <f t="array" ref="AD55">IFERROR(INDEX('AQS Data'!$P$2:$P$1072,MATCH(Summary!AD$3&amp;MONTH(Summary!$F55)&amp;DAY(Summary!$F55)&amp;AD$2,'AQS Data'!$N$2:$N$1072&amp;'AQS Data'!$M$2:$M$1072&amp;'AQS Data'!$L$2:$L$1072&amp;'AQS Data'!$E$2:$E$1072,0)),"")</f>
        <v/>
      </c>
      <c r="AE55" s="12">
        <f t="array" ref="AE55">IFERROR(INDEX('AQS Data'!$P$2:$P$1072,MATCH(Summary!AE$3&amp;MONTH(Summary!$F55)&amp;DAY(Summary!$F55)&amp;AE$2,'AQS Data'!$N$2:$N$1072&amp;'AQS Data'!$M$2:$M$1072&amp;'AQS Data'!$L$2:$L$1072&amp;'AQS Data'!$E$2:$E$1072,0)),"")</f>
        <v>2.7</v>
      </c>
      <c r="AF55" s="12" t="str">
        <f t="array" ref="AF55">IFERROR(INDEX('AQS Data'!$P$2:$P$1072,MATCH(Summary!AF$3&amp;MONTH(Summary!$F55)&amp;DAY(Summary!$F55)&amp;AF$2,'AQS Data'!$N$2:$N$1072&amp;'AQS Data'!$M$2:$M$1072&amp;'AQS Data'!$L$2:$L$1072&amp;'AQS Data'!$E$2:$E$1072,0)),"")</f>
        <v/>
      </c>
      <c r="AG55" s="19" t="str">
        <f t="array" ref="AG55">IFERROR(INDEX('AQS Data'!$P$2:$P$1072,MATCH(Summary!AG$3&amp;MONTH(Summary!$F55)&amp;DAY(Summary!$F55)&amp;AG$2,'AQS Data'!$N$2:$N$1072&amp;'AQS Data'!$M$2:$M$1072&amp;'AQS Data'!$L$2:$L$1072&amp;'AQS Data'!$E$2:$E$1072,0)),"")</f>
        <v/>
      </c>
      <c r="AI55" s="25">
        <v>42938</v>
      </c>
      <c r="AJ55" s="11" t="str">
        <f t="array" ref="AJ55">IFERROR(INDEX('AQS Data'!$P$2:$P$1072,MATCH(Summary!AJ$3&amp;MONTH(Summary!$F55)&amp;DAY(Summary!$F55)&amp;AJ$2,'AQS Data'!$N$2:$N$1072&amp;'AQS Data'!$M$2:$M$1072&amp;'AQS Data'!$L$2:$L$1072&amp;'AQS Data'!$E$2:$E$1072,0)),"")</f>
        <v/>
      </c>
      <c r="AK55" s="106"/>
      <c r="AL55" s="106"/>
      <c r="AM55" s="12" t="str">
        <f t="array" ref="AM55">IFERROR(INDEX('AQS Data'!$P$2:$P$1072,MATCH(Summary!AM$3&amp;MONTH(Summary!$F55)&amp;DAY(Summary!$F55)&amp;AM$2,'AQS Data'!$N$2:$N$1072&amp;'AQS Data'!$M$2:$M$1072&amp;'AQS Data'!$L$2:$L$1072&amp;'AQS Data'!$E$2:$E$1072,0)),"")</f>
        <v/>
      </c>
      <c r="AN55" s="19" t="str">
        <f t="array" ref="AN55">IFERROR(INDEX('AQS Data'!$P$2:$P$1072,MATCH(Summary!AN$3&amp;MONTH(Summary!$F55)&amp;DAY(Summary!$F55)&amp;AN$2,'AQS Data'!$N$2:$N$1072&amp;'AQS Data'!$M$2:$M$1072&amp;'AQS Data'!$L$2:$L$1072&amp;'AQS Data'!$E$2:$E$1072,0)),"")</f>
        <v/>
      </c>
    </row>
    <row r="56" spans="6:40" x14ac:dyDescent="0.25">
      <c r="F56" s="25">
        <v>42939</v>
      </c>
      <c r="G56" s="11">
        <f t="array" ref="G56">IFERROR(INDEX('AQS Data'!$P$2:$P$1072,MATCH(Summary!G$3&amp;MONTH(Summary!$F56)&amp;DAY(Summary!$F56)&amp;G$2,'AQS Data'!$N$2:$N$1072&amp;'AQS Data'!$M$2:$M$1072&amp;'AQS Data'!$L$2:$L$1072&amp;'AQS Data'!$E$2:$E$1072,0)),"")</f>
        <v>3.7</v>
      </c>
      <c r="H56" s="12">
        <f t="array" ref="H56">IFERROR(INDEX('AQS Data'!$P$2:$P$1072,MATCH(Summary!H$3&amp;MONTH(Summary!$F56)&amp;DAY(Summary!$F56)&amp;H$2,'AQS Data'!$N$2:$N$1072&amp;'AQS Data'!$M$2:$M$1072&amp;'AQS Data'!$L$2:$L$1072&amp;'AQS Data'!$E$2:$E$1072,0)),"")</f>
        <v>2.6</v>
      </c>
      <c r="I56" s="12" t="str">
        <f t="array" ref="I56">IFERROR(INDEX('AQS Data'!$P$2:$P$1072,MATCH(Summary!I$3&amp;MONTH(Summary!$F56)&amp;DAY(Summary!$F56)&amp;I$2,'AQS Data'!$N$2:$N$1072&amp;'AQS Data'!$M$2:$M$1072&amp;'AQS Data'!$L$2:$L$1072&amp;'AQS Data'!$E$2:$E$1072,0)),"")</f>
        <v/>
      </c>
      <c r="J56" s="12" t="str">
        <f t="array" ref="J56">IFERROR(INDEX('AQS Data'!$P$2:$P$1072,MATCH(Summary!J$3&amp;MONTH(Summary!$F56)&amp;DAY(Summary!$F56)&amp;J$2,'AQS Data'!$N$2:$N$1072&amp;'AQS Data'!$M$2:$M$1072&amp;'AQS Data'!$L$2:$L$1072&amp;'AQS Data'!$E$2:$E$1072,0)),"")</f>
        <v/>
      </c>
      <c r="K56" s="12" t="str">
        <f t="array" ref="K56">IFERROR(INDEX('AQS Data'!$P$2:$P$1072,MATCH(Summary!K$3&amp;MONTH(Summary!$F56)&amp;DAY(Summary!$F56)&amp;K$2,'AQS Data'!$N$2:$N$1072&amp;'AQS Data'!$M$2:$M$1072&amp;'AQS Data'!$L$2:$L$1072&amp;'AQS Data'!$E$2:$E$1072,0)),"")</f>
        <v/>
      </c>
      <c r="L56" s="12" t="str">
        <f t="array" ref="L56">IFERROR(INDEX('AQS Data'!$P$2:$P$1072,MATCH(Summary!L$3&amp;MONTH(Summary!$F56)&amp;DAY(Summary!$F56)&amp;L$2,'AQS Data'!$N$2:$N$1072&amp;'AQS Data'!$M$2:$M$1072&amp;'AQS Data'!$L$2:$L$1072&amp;'AQS Data'!$E$2:$E$1072,0)),"")</f>
        <v/>
      </c>
      <c r="M56" s="12" t="str">
        <f t="array" ref="M56">IFERROR(INDEX('AQS Data'!$P$2:$P$1072,MATCH(Summary!M$3&amp;MONTH(Summary!$F56)&amp;DAY(Summary!$F56)&amp;M$2,'AQS Data'!$N$2:$N$1072&amp;'AQS Data'!$M$2:$M$1072&amp;'AQS Data'!$L$2:$L$1072&amp;'AQS Data'!$E$2:$E$1072,0)),"")</f>
        <v/>
      </c>
      <c r="N56" s="12" t="str">
        <f t="array" ref="N56">IFERROR(INDEX('AQS Data'!$P$2:$P$1072,MATCH(Summary!N$3&amp;MONTH(Summary!$F56)&amp;DAY(Summary!$F56)&amp;N$2,'AQS Data'!$N$2:$N$1072&amp;'AQS Data'!$M$2:$M$1072&amp;'AQS Data'!$L$2:$L$1072&amp;'AQS Data'!$E$2:$E$1072,0)),"")</f>
        <v/>
      </c>
      <c r="O56" s="12">
        <f t="array" ref="O56">IFERROR(INDEX('AQS Data'!$P$2:$P$1072,MATCH(Summary!O$3&amp;MONTH(Summary!$F56)&amp;DAY(Summary!$F56)&amp;O$2,'AQS Data'!$N$2:$N$1072&amp;'AQS Data'!$M$2:$M$1072&amp;'AQS Data'!$L$2:$L$1072&amp;'AQS Data'!$E$2:$E$1072,0)),"")</f>
        <v>3.2</v>
      </c>
      <c r="P56" s="12">
        <f t="array" ref="P56">IFERROR(INDEX('AQS Data'!$P$2:$P$1072,MATCH(Summary!P$3&amp;MONTH(Summary!$F56)&amp;DAY(Summary!$F56)&amp;P$2,'AQS Data'!$N$2:$N$1072&amp;'AQS Data'!$M$2:$M$1072&amp;'AQS Data'!$L$2:$L$1072&amp;'AQS Data'!$E$2:$E$1072,0)),"")</f>
        <v>2.1</v>
      </c>
      <c r="Q56" s="12" t="str">
        <f t="array" ref="Q56">IFERROR(INDEX('AQS Data'!$P$2:$P$1072,MATCH(Summary!Q$3&amp;MONTH(Summary!$F56)&amp;DAY(Summary!$F56)&amp;Q$2,'AQS Data'!$N$2:$N$1072&amp;'AQS Data'!$M$2:$M$1072&amp;'AQS Data'!$L$2:$L$1072&amp;'AQS Data'!$E$2:$E$1072,0)),"")</f>
        <v/>
      </c>
      <c r="R56" s="12" t="str">
        <f t="array" ref="R56">IFERROR(INDEX('AQS Data'!$P$2:$P$1072,MATCH(Summary!R$3&amp;MONTH(Summary!$F56)&amp;DAY(Summary!$F56)&amp;R$2,'AQS Data'!$N$2:$N$1072&amp;'AQS Data'!$M$2:$M$1072&amp;'AQS Data'!$L$2:$L$1072&amp;'AQS Data'!$E$2:$E$1072,0)),"")</f>
        <v/>
      </c>
      <c r="S56" s="12">
        <f t="array" ref="S56">IFERROR(INDEX('AQS Data'!$P$2:$P$1072,MATCH(Summary!S$3&amp;MONTH(Summary!$F56)&amp;DAY(Summary!$F56)&amp;S$2,'AQS Data'!$N$2:$N$1072&amp;'AQS Data'!$M$2:$M$1072&amp;'AQS Data'!$L$2:$L$1072&amp;'AQS Data'!$E$2:$E$1072,0)),"")</f>
        <v>4.3</v>
      </c>
      <c r="T56" s="12">
        <f t="array" ref="T56">IFERROR(INDEX('AQS Data'!$P$2:$P$1072,MATCH(Summary!T$3&amp;MONTH(Summary!$F56)&amp;DAY(Summary!$F56)&amp;T$2,'AQS Data'!$N$2:$N$1072&amp;'AQS Data'!$M$2:$M$1072&amp;'AQS Data'!$L$2:$L$1072&amp;'AQS Data'!$E$2:$E$1072,0)),"")</f>
        <v>0</v>
      </c>
      <c r="U56" s="12" t="str">
        <f t="array" ref="U56">IFERROR(INDEX('AQS Data'!$P$2:$P$1072,MATCH(Summary!U$3&amp;MONTH(Summary!$F56)&amp;DAY(Summary!$F56)&amp;U$2,'AQS Data'!$N$2:$N$1072&amp;'AQS Data'!$M$2:$M$1072&amp;'AQS Data'!$L$2:$L$1072&amp;'AQS Data'!$E$2:$E$1072,0)),"")</f>
        <v/>
      </c>
      <c r="V56" s="12" t="str">
        <f t="array" ref="V56">IFERROR(INDEX('AQS Data'!$P$2:$P$1072,MATCH(Summary!V$3&amp;MONTH(Summary!$F56)&amp;DAY(Summary!$F56)&amp;V$2,'AQS Data'!$N$2:$N$1072&amp;'AQS Data'!$M$2:$M$1072&amp;'AQS Data'!$L$2:$L$1072&amp;'AQS Data'!$E$2:$E$1072,0)),"")</f>
        <v/>
      </c>
      <c r="W56" s="12">
        <f t="array" ref="W56">IFERROR(INDEX('AQS Data'!$P$2:$P$1072,MATCH(Summary!W$3&amp;MONTH(Summary!$F56)&amp;DAY(Summary!$F56)&amp;W$2,'AQS Data'!$N$2:$N$1072&amp;'AQS Data'!$M$2:$M$1072&amp;'AQS Data'!$L$2:$L$1072&amp;'AQS Data'!$E$2:$E$1072,0)),"")</f>
        <v>3.5</v>
      </c>
      <c r="X56" s="19">
        <f t="array" ref="X56">IFERROR(INDEX('AQS Data'!$P$2:$P$1072,MATCH(Summary!X$3&amp;MONTH(Summary!$F56)&amp;DAY(Summary!$F56)&amp;X$2,'AQS Data'!$N$2:$N$1072&amp;'AQS Data'!$M$2:$M$1072&amp;'AQS Data'!$L$2:$L$1072&amp;'AQS Data'!$E$2:$E$1072,0)),"")</f>
        <v>2.2000000000000002</v>
      </c>
      <c r="Z56" s="25">
        <v>42939</v>
      </c>
      <c r="AA56" s="11" t="str">
        <f t="array" ref="AA56">IFERROR(INDEX('AQS Data'!$P$2:$P$1072,MATCH(Summary!AA$3&amp;MONTH(Summary!$F56)&amp;DAY(Summary!$F56)&amp;AA$2,'AQS Data'!$N$2:$N$1072&amp;'AQS Data'!$M$2:$M$1072&amp;'AQS Data'!$L$2:$L$1072&amp;'AQS Data'!$E$2:$E$1072,0)),"")</f>
        <v/>
      </c>
      <c r="AB56" s="12">
        <f t="array" ref="AB56">IFERROR(INDEX('AQS Data'!$P$2:$P$1072,MATCH(Summary!AB$3&amp;MONTH(Summary!$F56)&amp;DAY(Summary!$F56)&amp;AB$2,'AQS Data'!$N$2:$N$1072&amp;'AQS Data'!$M$2:$M$1072&amp;'AQS Data'!$L$2:$L$1072&amp;'AQS Data'!$E$2:$E$1072,0)),"")</f>
        <v>4</v>
      </c>
      <c r="AC56" s="12">
        <f t="array" ref="AC56">IFERROR(INDEX('AQS Data'!$P$2:$P$1072,MATCH(Summary!AC$3&amp;MONTH(Summary!$F56)&amp;DAY(Summary!$F56)&amp;AC$2,'AQS Data'!$N$2:$N$1072&amp;'AQS Data'!$M$2:$M$1072&amp;'AQS Data'!$L$2:$L$1072&amp;'AQS Data'!$E$2:$E$1072,0)),"")</f>
        <v>0.7</v>
      </c>
      <c r="AD56" s="12" t="str">
        <f t="array" ref="AD56">IFERROR(INDEX('AQS Data'!$P$2:$P$1072,MATCH(Summary!AD$3&amp;MONTH(Summary!$F56)&amp;DAY(Summary!$F56)&amp;AD$2,'AQS Data'!$N$2:$N$1072&amp;'AQS Data'!$M$2:$M$1072&amp;'AQS Data'!$L$2:$L$1072&amp;'AQS Data'!$E$2:$E$1072,0)),"")</f>
        <v/>
      </c>
      <c r="AE56" s="12" t="str">
        <f t="array" ref="AE56">IFERROR(INDEX('AQS Data'!$P$2:$P$1072,MATCH(Summary!AE$3&amp;MONTH(Summary!$F56)&amp;DAY(Summary!$F56)&amp;AE$2,'AQS Data'!$N$2:$N$1072&amp;'AQS Data'!$M$2:$M$1072&amp;'AQS Data'!$L$2:$L$1072&amp;'AQS Data'!$E$2:$E$1072,0)),"")</f>
        <v/>
      </c>
      <c r="AF56" s="12">
        <f t="array" ref="AF56">IFERROR(INDEX('AQS Data'!$P$2:$P$1072,MATCH(Summary!AF$3&amp;MONTH(Summary!$F56)&amp;DAY(Summary!$F56)&amp;AF$2,'AQS Data'!$N$2:$N$1072&amp;'AQS Data'!$M$2:$M$1072&amp;'AQS Data'!$L$2:$L$1072&amp;'AQS Data'!$E$2:$E$1072,0)),"")</f>
        <v>3.7</v>
      </c>
      <c r="AG56" s="19">
        <f t="array" ref="AG56">IFERROR(INDEX('AQS Data'!$P$2:$P$1072,MATCH(Summary!AG$3&amp;MONTH(Summary!$F56)&amp;DAY(Summary!$F56)&amp;AG$2,'AQS Data'!$N$2:$N$1072&amp;'AQS Data'!$M$2:$M$1072&amp;'AQS Data'!$L$2:$L$1072&amp;'AQS Data'!$E$2:$E$1072,0)),"")</f>
        <v>1.7</v>
      </c>
      <c r="AI56" s="25">
        <v>42939</v>
      </c>
      <c r="AJ56" s="11">
        <f t="array" ref="AJ56">IFERROR(INDEX('AQS Data'!$P$2:$P$1072,MATCH(Summary!AJ$3&amp;MONTH(Summary!$F56)&amp;DAY(Summary!$F56)&amp;AJ$2,'AQS Data'!$N$2:$N$1072&amp;'AQS Data'!$M$2:$M$1072&amp;'AQS Data'!$L$2:$L$1072&amp;'AQS Data'!$E$2:$E$1072,0)),"")</f>
        <v>1.1000000000000001</v>
      </c>
      <c r="AK56" s="106"/>
      <c r="AL56" s="106"/>
      <c r="AM56" s="12">
        <f t="array" ref="AM56">IFERROR(INDEX('AQS Data'!$P$2:$P$1072,MATCH(Summary!AM$3&amp;MONTH(Summary!$F56)&amp;DAY(Summary!$F56)&amp;AM$2,'AQS Data'!$N$2:$N$1072&amp;'AQS Data'!$M$2:$M$1072&amp;'AQS Data'!$L$2:$L$1072&amp;'AQS Data'!$E$2:$E$1072,0)),"")</f>
        <v>0</v>
      </c>
      <c r="AN56" s="19">
        <f t="array" ref="AN56">IFERROR(INDEX('AQS Data'!$P$2:$P$1072,MATCH(Summary!AN$3&amp;MONTH(Summary!$F56)&amp;DAY(Summary!$F56)&amp;AN$2,'AQS Data'!$N$2:$N$1072&amp;'AQS Data'!$M$2:$M$1072&amp;'AQS Data'!$L$2:$L$1072&amp;'AQS Data'!$E$2:$E$1072,0)),"")</f>
        <v>2.5</v>
      </c>
    </row>
    <row r="57" spans="6:40" x14ac:dyDescent="0.25">
      <c r="F57" s="25">
        <v>42940</v>
      </c>
      <c r="G57" s="11" t="str">
        <f t="array" ref="G57">IFERROR(INDEX('AQS Data'!$P$2:$P$1072,MATCH(Summary!G$3&amp;MONTH(Summary!$F57)&amp;DAY(Summary!$F57)&amp;G$2,'AQS Data'!$N$2:$N$1072&amp;'AQS Data'!$M$2:$M$1072&amp;'AQS Data'!$L$2:$L$1072&amp;'AQS Data'!$E$2:$E$1072,0)),"")</f>
        <v/>
      </c>
      <c r="H57" s="12" t="str">
        <f t="array" ref="H57">IFERROR(INDEX('AQS Data'!$P$2:$P$1072,MATCH(Summary!H$3&amp;MONTH(Summary!$F57)&amp;DAY(Summary!$F57)&amp;H$2,'AQS Data'!$N$2:$N$1072&amp;'AQS Data'!$M$2:$M$1072&amp;'AQS Data'!$L$2:$L$1072&amp;'AQS Data'!$E$2:$E$1072,0)),"")</f>
        <v/>
      </c>
      <c r="I57" s="12">
        <f t="array" ref="I57">IFERROR(INDEX('AQS Data'!$P$2:$P$1072,MATCH(Summary!I$3&amp;MONTH(Summary!$F57)&amp;DAY(Summary!$F57)&amp;I$2,'AQS Data'!$N$2:$N$1072&amp;'AQS Data'!$M$2:$M$1072&amp;'AQS Data'!$L$2:$L$1072&amp;'AQS Data'!$E$2:$E$1072,0)),"")</f>
        <v>5.4</v>
      </c>
      <c r="J57" s="12" t="str">
        <f t="array" ref="J57">IFERROR(INDEX('AQS Data'!$P$2:$P$1072,MATCH(Summary!J$3&amp;MONTH(Summary!$F57)&amp;DAY(Summary!$F57)&amp;J$2,'AQS Data'!$N$2:$N$1072&amp;'AQS Data'!$M$2:$M$1072&amp;'AQS Data'!$L$2:$L$1072&amp;'AQS Data'!$E$2:$E$1072,0)),"")</f>
        <v/>
      </c>
      <c r="K57" s="12" t="str">
        <f t="array" ref="K57">IFERROR(INDEX('AQS Data'!$P$2:$P$1072,MATCH(Summary!K$3&amp;MONTH(Summary!$F57)&amp;DAY(Summary!$F57)&amp;K$2,'AQS Data'!$N$2:$N$1072&amp;'AQS Data'!$M$2:$M$1072&amp;'AQS Data'!$L$2:$L$1072&amp;'AQS Data'!$E$2:$E$1072,0)),"")</f>
        <v/>
      </c>
      <c r="L57" s="12" t="str">
        <f t="array" ref="L57">IFERROR(INDEX('AQS Data'!$P$2:$P$1072,MATCH(Summary!L$3&amp;MONTH(Summary!$F57)&amp;DAY(Summary!$F57)&amp;L$2,'AQS Data'!$N$2:$N$1072&amp;'AQS Data'!$M$2:$M$1072&amp;'AQS Data'!$L$2:$L$1072&amp;'AQS Data'!$E$2:$E$1072,0)),"")</f>
        <v/>
      </c>
      <c r="M57" s="12" t="str">
        <f t="array" ref="M57">IFERROR(INDEX('AQS Data'!$P$2:$P$1072,MATCH(Summary!M$3&amp;MONTH(Summary!$F57)&amp;DAY(Summary!$F57)&amp;M$2,'AQS Data'!$N$2:$N$1072&amp;'AQS Data'!$M$2:$M$1072&amp;'AQS Data'!$L$2:$L$1072&amp;'AQS Data'!$E$2:$E$1072,0)),"")</f>
        <v/>
      </c>
      <c r="N57" s="12" t="str">
        <f t="array" ref="N57">IFERROR(INDEX('AQS Data'!$P$2:$P$1072,MATCH(Summary!N$3&amp;MONTH(Summary!$F57)&amp;DAY(Summary!$F57)&amp;N$2,'AQS Data'!$N$2:$N$1072&amp;'AQS Data'!$M$2:$M$1072&amp;'AQS Data'!$L$2:$L$1072&amp;'AQS Data'!$E$2:$E$1072,0)),"")</f>
        <v/>
      </c>
      <c r="O57" s="12" t="str">
        <f t="array" ref="O57">IFERROR(INDEX('AQS Data'!$P$2:$P$1072,MATCH(Summary!O$3&amp;MONTH(Summary!$F57)&amp;DAY(Summary!$F57)&amp;O$2,'AQS Data'!$N$2:$N$1072&amp;'AQS Data'!$M$2:$M$1072&amp;'AQS Data'!$L$2:$L$1072&amp;'AQS Data'!$E$2:$E$1072,0)),"")</f>
        <v/>
      </c>
      <c r="P57" s="12" t="str">
        <f t="array" ref="P57">IFERROR(INDEX('AQS Data'!$P$2:$P$1072,MATCH(Summary!P$3&amp;MONTH(Summary!$F57)&amp;DAY(Summary!$F57)&amp;P$2,'AQS Data'!$N$2:$N$1072&amp;'AQS Data'!$M$2:$M$1072&amp;'AQS Data'!$L$2:$L$1072&amp;'AQS Data'!$E$2:$E$1072,0)),"")</f>
        <v/>
      </c>
      <c r="Q57" s="12">
        <f t="array" ref="Q57">IFERROR(INDEX('AQS Data'!$P$2:$P$1072,MATCH(Summary!Q$3&amp;MONTH(Summary!$F57)&amp;DAY(Summary!$F57)&amp;Q$2,'AQS Data'!$N$2:$N$1072&amp;'AQS Data'!$M$2:$M$1072&amp;'AQS Data'!$L$2:$L$1072&amp;'AQS Data'!$E$2:$E$1072,0)),"")</f>
        <v>17.7</v>
      </c>
      <c r="R57" s="12" t="str">
        <f t="array" ref="R57">IFERROR(INDEX('AQS Data'!$P$2:$P$1072,MATCH(Summary!R$3&amp;MONTH(Summary!$F57)&amp;DAY(Summary!$F57)&amp;R$2,'AQS Data'!$N$2:$N$1072&amp;'AQS Data'!$M$2:$M$1072&amp;'AQS Data'!$L$2:$L$1072&amp;'AQS Data'!$E$2:$E$1072,0)),"")</f>
        <v/>
      </c>
      <c r="S57" s="12" t="str">
        <f t="array" ref="S57">IFERROR(INDEX('AQS Data'!$P$2:$P$1072,MATCH(Summary!S$3&amp;MONTH(Summary!$F57)&amp;DAY(Summary!$F57)&amp;S$2,'AQS Data'!$N$2:$N$1072&amp;'AQS Data'!$M$2:$M$1072&amp;'AQS Data'!$L$2:$L$1072&amp;'AQS Data'!$E$2:$E$1072,0)),"")</f>
        <v/>
      </c>
      <c r="T57" s="12" t="str">
        <f t="array" ref="T57">IFERROR(INDEX('AQS Data'!$P$2:$P$1072,MATCH(Summary!T$3&amp;MONTH(Summary!$F57)&amp;DAY(Summary!$F57)&amp;T$2,'AQS Data'!$N$2:$N$1072&amp;'AQS Data'!$M$2:$M$1072&amp;'AQS Data'!$L$2:$L$1072&amp;'AQS Data'!$E$2:$E$1072,0)),"")</f>
        <v/>
      </c>
      <c r="U57" s="12">
        <f t="array" ref="U57">IFERROR(INDEX('AQS Data'!$P$2:$P$1072,MATCH(Summary!U$3&amp;MONTH(Summary!$F57)&amp;DAY(Summary!$F57)&amp;U$2,'AQS Data'!$N$2:$N$1072&amp;'AQS Data'!$M$2:$M$1072&amp;'AQS Data'!$L$2:$L$1072&amp;'AQS Data'!$E$2:$E$1072,0)),"")</f>
        <v>4.2</v>
      </c>
      <c r="V57" s="12" t="str">
        <f t="array" ref="V57">IFERROR(INDEX('AQS Data'!$P$2:$P$1072,MATCH(Summary!V$3&amp;MONTH(Summary!$F57)&amp;DAY(Summary!$F57)&amp;V$2,'AQS Data'!$N$2:$N$1072&amp;'AQS Data'!$M$2:$M$1072&amp;'AQS Data'!$L$2:$L$1072&amp;'AQS Data'!$E$2:$E$1072,0)),"")</f>
        <v/>
      </c>
      <c r="W57" s="12" t="str">
        <f t="array" ref="W57">IFERROR(INDEX('AQS Data'!$P$2:$P$1072,MATCH(Summary!W$3&amp;MONTH(Summary!$F57)&amp;DAY(Summary!$F57)&amp;W$2,'AQS Data'!$N$2:$N$1072&amp;'AQS Data'!$M$2:$M$1072&amp;'AQS Data'!$L$2:$L$1072&amp;'AQS Data'!$E$2:$E$1072,0)),"")</f>
        <v/>
      </c>
      <c r="X57" s="19" t="str">
        <f t="array" ref="X57">IFERROR(INDEX('AQS Data'!$P$2:$P$1072,MATCH(Summary!X$3&amp;MONTH(Summary!$F57)&amp;DAY(Summary!$F57)&amp;X$2,'AQS Data'!$N$2:$N$1072&amp;'AQS Data'!$M$2:$M$1072&amp;'AQS Data'!$L$2:$L$1072&amp;'AQS Data'!$E$2:$E$1072,0)),"")</f>
        <v/>
      </c>
      <c r="Z57" s="25">
        <v>42940</v>
      </c>
      <c r="AA57" s="11" t="str">
        <f t="array" ref="AA57">IFERROR(INDEX('AQS Data'!$P$2:$P$1072,MATCH(Summary!AA$3&amp;MONTH(Summary!$F57)&amp;DAY(Summary!$F57)&amp;AA$2,'AQS Data'!$N$2:$N$1072&amp;'AQS Data'!$M$2:$M$1072&amp;'AQS Data'!$L$2:$L$1072&amp;'AQS Data'!$E$2:$E$1072,0)),"")</f>
        <v/>
      </c>
      <c r="AB57" s="12" t="str">
        <f t="array" ref="AB57">IFERROR(INDEX('AQS Data'!$P$2:$P$1072,MATCH(Summary!AB$3&amp;MONTH(Summary!$F57)&amp;DAY(Summary!$F57)&amp;AB$2,'AQS Data'!$N$2:$N$1072&amp;'AQS Data'!$M$2:$M$1072&amp;'AQS Data'!$L$2:$L$1072&amp;'AQS Data'!$E$2:$E$1072,0)),"")</f>
        <v/>
      </c>
      <c r="AC57" s="12" t="str">
        <f t="array" ref="AC57">IFERROR(INDEX('AQS Data'!$P$2:$P$1072,MATCH(Summary!AC$3&amp;MONTH(Summary!$F57)&amp;DAY(Summary!$F57)&amp;AC$2,'AQS Data'!$N$2:$N$1072&amp;'AQS Data'!$M$2:$M$1072&amp;'AQS Data'!$L$2:$L$1072&amp;'AQS Data'!$E$2:$E$1072,0)),"")</f>
        <v/>
      </c>
      <c r="AD57" s="12">
        <f t="array" ref="AD57">IFERROR(INDEX('AQS Data'!$P$2:$P$1072,MATCH(Summary!AD$3&amp;MONTH(Summary!$F57)&amp;DAY(Summary!$F57)&amp;AD$2,'AQS Data'!$N$2:$N$1072&amp;'AQS Data'!$M$2:$M$1072&amp;'AQS Data'!$L$2:$L$1072&amp;'AQS Data'!$E$2:$E$1072,0)),"")</f>
        <v>4.2</v>
      </c>
      <c r="AE57" s="12" t="str">
        <f t="array" ref="AE57">IFERROR(INDEX('AQS Data'!$P$2:$P$1072,MATCH(Summary!AE$3&amp;MONTH(Summary!$F57)&amp;DAY(Summary!$F57)&amp;AE$2,'AQS Data'!$N$2:$N$1072&amp;'AQS Data'!$M$2:$M$1072&amp;'AQS Data'!$L$2:$L$1072&amp;'AQS Data'!$E$2:$E$1072,0)),"")</f>
        <v/>
      </c>
      <c r="AF57" s="12" t="str">
        <f t="array" ref="AF57">IFERROR(INDEX('AQS Data'!$P$2:$P$1072,MATCH(Summary!AF$3&amp;MONTH(Summary!$F57)&amp;DAY(Summary!$F57)&amp;AF$2,'AQS Data'!$N$2:$N$1072&amp;'AQS Data'!$M$2:$M$1072&amp;'AQS Data'!$L$2:$L$1072&amp;'AQS Data'!$E$2:$E$1072,0)),"")</f>
        <v/>
      </c>
      <c r="AG57" s="19" t="str">
        <f t="array" ref="AG57">IFERROR(INDEX('AQS Data'!$P$2:$P$1072,MATCH(Summary!AG$3&amp;MONTH(Summary!$F57)&amp;DAY(Summary!$F57)&amp;AG$2,'AQS Data'!$N$2:$N$1072&amp;'AQS Data'!$M$2:$M$1072&amp;'AQS Data'!$L$2:$L$1072&amp;'AQS Data'!$E$2:$E$1072,0)),"")</f>
        <v/>
      </c>
      <c r="AI57" s="25">
        <v>42940</v>
      </c>
      <c r="AJ57" s="11" t="str">
        <f t="array" ref="AJ57">IFERROR(INDEX('AQS Data'!$P$2:$P$1072,MATCH(Summary!AJ$3&amp;MONTH(Summary!$F57)&amp;DAY(Summary!$F57)&amp;AJ$2,'AQS Data'!$N$2:$N$1072&amp;'AQS Data'!$M$2:$M$1072&amp;'AQS Data'!$L$2:$L$1072&amp;'AQS Data'!$E$2:$E$1072,0)),"")</f>
        <v/>
      </c>
      <c r="AK57" s="106"/>
      <c r="AL57" s="106"/>
      <c r="AM57" s="12" t="str">
        <f t="array" ref="AM57">IFERROR(INDEX('AQS Data'!$P$2:$P$1072,MATCH(Summary!AM$3&amp;MONTH(Summary!$F57)&amp;DAY(Summary!$F57)&amp;AM$2,'AQS Data'!$N$2:$N$1072&amp;'AQS Data'!$M$2:$M$1072&amp;'AQS Data'!$L$2:$L$1072&amp;'AQS Data'!$E$2:$E$1072,0)),"")</f>
        <v/>
      </c>
      <c r="AN57" s="19" t="str">
        <f t="array" ref="AN57">IFERROR(INDEX('AQS Data'!$P$2:$P$1072,MATCH(Summary!AN$3&amp;MONTH(Summary!$F57)&amp;DAY(Summary!$F57)&amp;AN$2,'AQS Data'!$N$2:$N$1072&amp;'AQS Data'!$M$2:$M$1072&amp;'AQS Data'!$L$2:$L$1072&amp;'AQS Data'!$E$2:$E$1072,0)),"")</f>
        <v/>
      </c>
    </row>
    <row r="58" spans="6:40" x14ac:dyDescent="0.25">
      <c r="F58" s="25">
        <v>42941</v>
      </c>
      <c r="G58" s="11" t="str">
        <f t="array" ref="G58">IFERROR(INDEX('AQS Data'!$P$2:$P$1072,MATCH(Summary!G$3&amp;MONTH(Summary!$F58)&amp;DAY(Summary!$F58)&amp;G$2,'AQS Data'!$N$2:$N$1072&amp;'AQS Data'!$M$2:$M$1072&amp;'AQS Data'!$L$2:$L$1072&amp;'AQS Data'!$E$2:$E$1072,0)),"")</f>
        <v/>
      </c>
      <c r="H58" s="12" t="str">
        <f t="array" ref="H58">IFERROR(INDEX('AQS Data'!$P$2:$P$1072,MATCH(Summary!H$3&amp;MONTH(Summary!$F58)&amp;DAY(Summary!$F58)&amp;H$2,'AQS Data'!$N$2:$N$1072&amp;'AQS Data'!$M$2:$M$1072&amp;'AQS Data'!$L$2:$L$1072&amp;'AQS Data'!$E$2:$E$1072,0)),"")</f>
        <v/>
      </c>
      <c r="I58" s="12" t="str">
        <f t="array" ref="I58">IFERROR(INDEX('AQS Data'!$P$2:$P$1072,MATCH(Summary!I$3&amp;MONTH(Summary!$F58)&amp;DAY(Summary!$F58)&amp;I$2,'AQS Data'!$N$2:$N$1072&amp;'AQS Data'!$M$2:$M$1072&amp;'AQS Data'!$L$2:$L$1072&amp;'AQS Data'!$E$2:$E$1072,0)),"")</f>
        <v/>
      </c>
      <c r="J58" s="12">
        <f t="array" ref="J58">IFERROR(INDEX('AQS Data'!$P$2:$P$1072,MATCH(Summary!J$3&amp;MONTH(Summary!$F58)&amp;DAY(Summary!$F58)&amp;J$2,'AQS Data'!$N$2:$N$1072&amp;'AQS Data'!$M$2:$M$1072&amp;'AQS Data'!$L$2:$L$1072&amp;'AQS Data'!$E$2:$E$1072,0)),"")</f>
        <v>3.8</v>
      </c>
      <c r="K58" s="12" t="str">
        <f t="array" ref="K58">IFERROR(INDEX('AQS Data'!$P$2:$P$1072,MATCH(Summary!K$3&amp;MONTH(Summary!$F58)&amp;DAY(Summary!$F58)&amp;K$2,'AQS Data'!$N$2:$N$1072&amp;'AQS Data'!$M$2:$M$1072&amp;'AQS Data'!$L$2:$L$1072&amp;'AQS Data'!$E$2:$E$1072,0)),"")</f>
        <v/>
      </c>
      <c r="L58" s="12" t="str">
        <f t="array" ref="L58">IFERROR(INDEX('AQS Data'!$P$2:$P$1072,MATCH(Summary!L$3&amp;MONTH(Summary!$F58)&amp;DAY(Summary!$F58)&amp;L$2,'AQS Data'!$N$2:$N$1072&amp;'AQS Data'!$M$2:$M$1072&amp;'AQS Data'!$L$2:$L$1072&amp;'AQS Data'!$E$2:$E$1072,0)),"")</f>
        <v/>
      </c>
      <c r="M58" s="12" t="str">
        <f t="array" ref="M58">IFERROR(INDEX('AQS Data'!$P$2:$P$1072,MATCH(Summary!M$3&amp;MONTH(Summary!$F58)&amp;DAY(Summary!$F58)&amp;M$2,'AQS Data'!$N$2:$N$1072&amp;'AQS Data'!$M$2:$M$1072&amp;'AQS Data'!$L$2:$L$1072&amp;'AQS Data'!$E$2:$E$1072,0)),"")</f>
        <v/>
      </c>
      <c r="N58" s="12" t="str">
        <f t="array" ref="N58">IFERROR(INDEX('AQS Data'!$P$2:$P$1072,MATCH(Summary!N$3&amp;MONTH(Summary!$F58)&amp;DAY(Summary!$F58)&amp;N$2,'AQS Data'!$N$2:$N$1072&amp;'AQS Data'!$M$2:$M$1072&amp;'AQS Data'!$L$2:$L$1072&amp;'AQS Data'!$E$2:$E$1072,0)),"")</f>
        <v/>
      </c>
      <c r="O58" s="12" t="str">
        <f t="array" ref="O58">IFERROR(INDEX('AQS Data'!$P$2:$P$1072,MATCH(Summary!O$3&amp;MONTH(Summary!$F58)&amp;DAY(Summary!$F58)&amp;O$2,'AQS Data'!$N$2:$N$1072&amp;'AQS Data'!$M$2:$M$1072&amp;'AQS Data'!$L$2:$L$1072&amp;'AQS Data'!$E$2:$E$1072,0)),"")</f>
        <v/>
      </c>
      <c r="P58" s="12" t="str">
        <f t="array" ref="P58">IFERROR(INDEX('AQS Data'!$P$2:$P$1072,MATCH(Summary!P$3&amp;MONTH(Summary!$F58)&amp;DAY(Summary!$F58)&amp;P$2,'AQS Data'!$N$2:$N$1072&amp;'AQS Data'!$M$2:$M$1072&amp;'AQS Data'!$L$2:$L$1072&amp;'AQS Data'!$E$2:$E$1072,0)),"")</f>
        <v/>
      </c>
      <c r="Q58" s="12" t="str">
        <f t="array" ref="Q58">IFERROR(INDEX('AQS Data'!$P$2:$P$1072,MATCH(Summary!Q$3&amp;MONTH(Summary!$F58)&amp;DAY(Summary!$F58)&amp;Q$2,'AQS Data'!$N$2:$N$1072&amp;'AQS Data'!$M$2:$M$1072&amp;'AQS Data'!$L$2:$L$1072&amp;'AQS Data'!$E$2:$E$1072,0)),"")</f>
        <v/>
      </c>
      <c r="R58" s="12">
        <f t="array" ref="R58">IFERROR(INDEX('AQS Data'!$P$2:$P$1072,MATCH(Summary!R$3&amp;MONTH(Summary!$F58)&amp;DAY(Summary!$F58)&amp;R$2,'AQS Data'!$N$2:$N$1072&amp;'AQS Data'!$M$2:$M$1072&amp;'AQS Data'!$L$2:$L$1072&amp;'AQS Data'!$E$2:$E$1072,0)),"")</f>
        <v>3.2</v>
      </c>
      <c r="S58" s="12" t="str">
        <f t="array" ref="S58">IFERROR(INDEX('AQS Data'!$P$2:$P$1072,MATCH(Summary!S$3&amp;MONTH(Summary!$F58)&amp;DAY(Summary!$F58)&amp;S$2,'AQS Data'!$N$2:$N$1072&amp;'AQS Data'!$M$2:$M$1072&amp;'AQS Data'!$L$2:$L$1072&amp;'AQS Data'!$E$2:$E$1072,0)),"")</f>
        <v/>
      </c>
      <c r="T58" s="12" t="str">
        <f t="array" ref="T58">IFERROR(INDEX('AQS Data'!$P$2:$P$1072,MATCH(Summary!T$3&amp;MONTH(Summary!$F58)&amp;DAY(Summary!$F58)&amp;T$2,'AQS Data'!$N$2:$N$1072&amp;'AQS Data'!$M$2:$M$1072&amp;'AQS Data'!$L$2:$L$1072&amp;'AQS Data'!$E$2:$E$1072,0)),"")</f>
        <v/>
      </c>
      <c r="U58" s="12" t="str">
        <f t="array" ref="U58">IFERROR(INDEX('AQS Data'!$P$2:$P$1072,MATCH(Summary!U$3&amp;MONTH(Summary!$F58)&amp;DAY(Summary!$F58)&amp;U$2,'AQS Data'!$N$2:$N$1072&amp;'AQS Data'!$M$2:$M$1072&amp;'AQS Data'!$L$2:$L$1072&amp;'AQS Data'!$E$2:$E$1072,0)),"")</f>
        <v/>
      </c>
      <c r="V58" s="12">
        <f t="array" ref="V58">IFERROR(INDEX('AQS Data'!$P$2:$P$1072,MATCH(Summary!V$3&amp;MONTH(Summary!$F58)&amp;DAY(Summary!$F58)&amp;V$2,'AQS Data'!$N$2:$N$1072&amp;'AQS Data'!$M$2:$M$1072&amp;'AQS Data'!$L$2:$L$1072&amp;'AQS Data'!$E$2:$E$1072,0)),"")</f>
        <v>1.4</v>
      </c>
      <c r="W58" s="12" t="str">
        <f t="array" ref="W58">IFERROR(INDEX('AQS Data'!$P$2:$P$1072,MATCH(Summary!W$3&amp;MONTH(Summary!$F58)&amp;DAY(Summary!$F58)&amp;W$2,'AQS Data'!$N$2:$N$1072&amp;'AQS Data'!$M$2:$M$1072&amp;'AQS Data'!$L$2:$L$1072&amp;'AQS Data'!$E$2:$E$1072,0)),"")</f>
        <v/>
      </c>
      <c r="X58" s="19" t="str">
        <f t="array" ref="X58">IFERROR(INDEX('AQS Data'!$P$2:$P$1072,MATCH(Summary!X$3&amp;MONTH(Summary!$F58)&amp;DAY(Summary!$F58)&amp;X$2,'AQS Data'!$N$2:$N$1072&amp;'AQS Data'!$M$2:$M$1072&amp;'AQS Data'!$L$2:$L$1072&amp;'AQS Data'!$E$2:$E$1072,0)),"")</f>
        <v/>
      </c>
      <c r="Z58" s="25">
        <v>42941</v>
      </c>
      <c r="AA58" s="11">
        <f t="array" ref="AA58">IFERROR(INDEX('AQS Data'!$P$2:$P$1072,MATCH(Summary!AA$3&amp;MONTH(Summary!$F58)&amp;DAY(Summary!$F58)&amp;AA$2,'AQS Data'!$N$2:$N$1072&amp;'AQS Data'!$M$2:$M$1072&amp;'AQS Data'!$L$2:$L$1072&amp;'AQS Data'!$E$2:$E$1072,0)),"")</f>
        <v>3.1</v>
      </c>
      <c r="AB58" s="12" t="str">
        <f t="array" ref="AB58">IFERROR(INDEX('AQS Data'!$P$2:$P$1072,MATCH(Summary!AB$3&amp;MONTH(Summary!$F58)&amp;DAY(Summary!$F58)&amp;AB$2,'AQS Data'!$N$2:$N$1072&amp;'AQS Data'!$M$2:$M$1072&amp;'AQS Data'!$L$2:$L$1072&amp;'AQS Data'!$E$2:$E$1072,0)),"")</f>
        <v/>
      </c>
      <c r="AC58" s="12" t="str">
        <f t="array" ref="AC58">IFERROR(INDEX('AQS Data'!$P$2:$P$1072,MATCH(Summary!AC$3&amp;MONTH(Summary!$F58)&amp;DAY(Summary!$F58)&amp;AC$2,'AQS Data'!$N$2:$N$1072&amp;'AQS Data'!$M$2:$M$1072&amp;'AQS Data'!$L$2:$L$1072&amp;'AQS Data'!$E$2:$E$1072,0)),"")</f>
        <v/>
      </c>
      <c r="AD58" s="12" t="str">
        <f t="array" ref="AD58">IFERROR(INDEX('AQS Data'!$P$2:$P$1072,MATCH(Summary!AD$3&amp;MONTH(Summary!$F58)&amp;DAY(Summary!$F58)&amp;AD$2,'AQS Data'!$N$2:$N$1072&amp;'AQS Data'!$M$2:$M$1072&amp;'AQS Data'!$L$2:$L$1072&amp;'AQS Data'!$E$2:$E$1072,0)),"")</f>
        <v/>
      </c>
      <c r="AE58" s="12">
        <f t="array" ref="AE58">IFERROR(INDEX('AQS Data'!$P$2:$P$1072,MATCH(Summary!AE$3&amp;MONTH(Summary!$F58)&amp;DAY(Summary!$F58)&amp;AE$2,'AQS Data'!$N$2:$N$1072&amp;'AQS Data'!$M$2:$M$1072&amp;'AQS Data'!$L$2:$L$1072&amp;'AQS Data'!$E$2:$E$1072,0)),"")</f>
        <v>1.2</v>
      </c>
      <c r="AF58" s="12" t="str">
        <f t="array" ref="AF58">IFERROR(INDEX('AQS Data'!$P$2:$P$1072,MATCH(Summary!AF$3&amp;MONTH(Summary!$F58)&amp;DAY(Summary!$F58)&amp;AF$2,'AQS Data'!$N$2:$N$1072&amp;'AQS Data'!$M$2:$M$1072&amp;'AQS Data'!$L$2:$L$1072&amp;'AQS Data'!$E$2:$E$1072,0)),"")</f>
        <v/>
      </c>
      <c r="AG58" s="19" t="str">
        <f t="array" ref="AG58">IFERROR(INDEX('AQS Data'!$P$2:$P$1072,MATCH(Summary!AG$3&amp;MONTH(Summary!$F58)&amp;DAY(Summary!$F58)&amp;AG$2,'AQS Data'!$N$2:$N$1072&amp;'AQS Data'!$M$2:$M$1072&amp;'AQS Data'!$L$2:$L$1072&amp;'AQS Data'!$E$2:$E$1072,0)),"")</f>
        <v/>
      </c>
      <c r="AI58" s="25">
        <v>42941</v>
      </c>
      <c r="AJ58" s="11" t="str">
        <f t="array" ref="AJ58">IFERROR(INDEX('AQS Data'!$P$2:$P$1072,MATCH(Summary!AJ$3&amp;MONTH(Summary!$F58)&amp;DAY(Summary!$F58)&amp;AJ$2,'AQS Data'!$N$2:$N$1072&amp;'AQS Data'!$M$2:$M$1072&amp;'AQS Data'!$L$2:$L$1072&amp;'AQS Data'!$E$2:$E$1072,0)),"")</f>
        <v/>
      </c>
      <c r="AK58" s="106"/>
      <c r="AL58" s="106"/>
      <c r="AM58" s="12" t="str">
        <f t="array" ref="AM58">IFERROR(INDEX('AQS Data'!$P$2:$P$1072,MATCH(Summary!AM$3&amp;MONTH(Summary!$F58)&amp;DAY(Summary!$F58)&amp;AM$2,'AQS Data'!$N$2:$N$1072&amp;'AQS Data'!$M$2:$M$1072&amp;'AQS Data'!$L$2:$L$1072&amp;'AQS Data'!$E$2:$E$1072,0)),"")</f>
        <v/>
      </c>
      <c r="AN58" s="19" t="str">
        <f t="array" ref="AN58">IFERROR(INDEX('AQS Data'!$P$2:$P$1072,MATCH(Summary!AN$3&amp;MONTH(Summary!$F58)&amp;DAY(Summary!$F58)&amp;AN$2,'AQS Data'!$N$2:$N$1072&amp;'AQS Data'!$M$2:$M$1072&amp;'AQS Data'!$L$2:$L$1072&amp;'AQS Data'!$E$2:$E$1072,0)),"")</f>
        <v/>
      </c>
    </row>
    <row r="59" spans="6:40" x14ac:dyDescent="0.25">
      <c r="F59" s="25">
        <v>42942</v>
      </c>
      <c r="G59" s="11" t="str">
        <f t="array" ref="G59">IFERROR(INDEX('AQS Data'!$P$2:$P$1072,MATCH(Summary!G$3&amp;MONTH(Summary!$F59)&amp;DAY(Summary!$F59)&amp;G$2,'AQS Data'!$N$2:$N$1072&amp;'AQS Data'!$M$2:$M$1072&amp;'AQS Data'!$L$2:$L$1072&amp;'AQS Data'!$E$2:$E$1072,0)),"")</f>
        <v/>
      </c>
      <c r="H59" s="12">
        <f t="array" ref="H59">IFERROR(INDEX('AQS Data'!$P$2:$P$1072,MATCH(Summary!H$3&amp;MONTH(Summary!$F59)&amp;DAY(Summary!$F59)&amp;H$2,'AQS Data'!$N$2:$N$1072&amp;'AQS Data'!$M$2:$M$1072&amp;'AQS Data'!$L$2:$L$1072&amp;'AQS Data'!$E$2:$E$1072,0)),"")</f>
        <v>2.8</v>
      </c>
      <c r="I59" s="12" t="str">
        <f t="array" ref="I59">IFERROR(INDEX('AQS Data'!$P$2:$P$1072,MATCH(Summary!I$3&amp;MONTH(Summary!$F59)&amp;DAY(Summary!$F59)&amp;I$2,'AQS Data'!$N$2:$N$1072&amp;'AQS Data'!$M$2:$M$1072&amp;'AQS Data'!$L$2:$L$1072&amp;'AQS Data'!$E$2:$E$1072,0)),"")</f>
        <v/>
      </c>
      <c r="J59" s="12" t="str">
        <f t="array" ref="J59">IFERROR(INDEX('AQS Data'!$P$2:$P$1072,MATCH(Summary!J$3&amp;MONTH(Summary!$F59)&amp;DAY(Summary!$F59)&amp;J$2,'AQS Data'!$N$2:$N$1072&amp;'AQS Data'!$M$2:$M$1072&amp;'AQS Data'!$L$2:$L$1072&amp;'AQS Data'!$E$2:$E$1072,0)),"")</f>
        <v/>
      </c>
      <c r="K59" s="12">
        <f t="array" ref="K59">IFERROR(INDEX('AQS Data'!$P$2:$P$1072,MATCH(Summary!K$3&amp;MONTH(Summary!$F59)&amp;DAY(Summary!$F59)&amp;K$2,'AQS Data'!$N$2:$N$1072&amp;'AQS Data'!$M$2:$M$1072&amp;'AQS Data'!$L$2:$L$1072&amp;'AQS Data'!$E$2:$E$1072,0)),"")</f>
        <v>1</v>
      </c>
      <c r="L59" s="12">
        <f t="array" ref="L59">IFERROR(INDEX('AQS Data'!$P$2:$P$1072,MATCH(Summary!L$3&amp;MONTH(Summary!$F59)&amp;DAY(Summary!$F59)&amp;L$2,'AQS Data'!$N$2:$N$1072&amp;'AQS Data'!$M$2:$M$1072&amp;'AQS Data'!$L$2:$L$1072&amp;'AQS Data'!$E$2:$E$1072,0)),"")</f>
        <v>4.7</v>
      </c>
      <c r="M59" s="12" t="str">
        <f t="array" ref="M59">IFERROR(INDEX('AQS Data'!$P$2:$P$1072,MATCH(Summary!M$3&amp;MONTH(Summary!$F59)&amp;DAY(Summary!$F59)&amp;M$2,'AQS Data'!$N$2:$N$1072&amp;'AQS Data'!$M$2:$M$1072&amp;'AQS Data'!$L$2:$L$1072&amp;'AQS Data'!$E$2:$E$1072,0)),"")</f>
        <v/>
      </c>
      <c r="N59" s="12" t="str">
        <f t="array" ref="N59">IFERROR(INDEX('AQS Data'!$P$2:$P$1072,MATCH(Summary!N$3&amp;MONTH(Summary!$F59)&amp;DAY(Summary!$F59)&amp;N$2,'AQS Data'!$N$2:$N$1072&amp;'AQS Data'!$M$2:$M$1072&amp;'AQS Data'!$L$2:$L$1072&amp;'AQS Data'!$E$2:$E$1072,0)),"")</f>
        <v/>
      </c>
      <c r="O59" s="12">
        <f t="array" ref="O59">IFERROR(INDEX('AQS Data'!$P$2:$P$1072,MATCH(Summary!O$3&amp;MONTH(Summary!$F59)&amp;DAY(Summary!$F59)&amp;O$2,'AQS Data'!$N$2:$N$1072&amp;'AQS Data'!$M$2:$M$1072&amp;'AQS Data'!$L$2:$L$1072&amp;'AQS Data'!$E$2:$E$1072,0)),"")</f>
        <v>4.7</v>
      </c>
      <c r="P59" s="12">
        <f t="array" ref="P59">IFERROR(INDEX('AQS Data'!$P$2:$P$1072,MATCH(Summary!P$3&amp;MONTH(Summary!$F59)&amp;DAY(Summary!$F59)&amp;P$2,'AQS Data'!$N$2:$N$1072&amp;'AQS Data'!$M$2:$M$1072&amp;'AQS Data'!$L$2:$L$1072&amp;'AQS Data'!$E$2:$E$1072,0)),"")</f>
        <v>2.4</v>
      </c>
      <c r="Q59" s="12" t="str">
        <f t="array" ref="Q59">IFERROR(INDEX('AQS Data'!$P$2:$P$1072,MATCH(Summary!Q$3&amp;MONTH(Summary!$F59)&amp;DAY(Summary!$F59)&amp;Q$2,'AQS Data'!$N$2:$N$1072&amp;'AQS Data'!$M$2:$M$1072&amp;'AQS Data'!$L$2:$L$1072&amp;'AQS Data'!$E$2:$E$1072,0)),"")</f>
        <v/>
      </c>
      <c r="R59" s="12" t="str">
        <f t="array" ref="R59">IFERROR(INDEX('AQS Data'!$P$2:$P$1072,MATCH(Summary!R$3&amp;MONTH(Summary!$F59)&amp;DAY(Summary!$F59)&amp;R$2,'AQS Data'!$N$2:$N$1072&amp;'AQS Data'!$M$2:$M$1072&amp;'AQS Data'!$L$2:$L$1072&amp;'AQS Data'!$E$2:$E$1072,0)),"")</f>
        <v/>
      </c>
      <c r="S59" s="12">
        <f t="array" ref="S59">IFERROR(INDEX('AQS Data'!$P$2:$P$1072,MATCH(Summary!S$3&amp;MONTH(Summary!$F59)&amp;DAY(Summary!$F59)&amp;S$2,'AQS Data'!$N$2:$N$1072&amp;'AQS Data'!$M$2:$M$1072&amp;'AQS Data'!$L$2:$L$1072&amp;'AQS Data'!$E$2:$E$1072,0)),"")</f>
        <v>3.7</v>
      </c>
      <c r="T59" s="12">
        <f t="array" ref="T59">IFERROR(INDEX('AQS Data'!$P$2:$P$1072,MATCH(Summary!T$3&amp;MONTH(Summary!$F59)&amp;DAY(Summary!$F59)&amp;T$2,'AQS Data'!$N$2:$N$1072&amp;'AQS Data'!$M$2:$M$1072&amp;'AQS Data'!$L$2:$L$1072&amp;'AQS Data'!$E$2:$E$1072,0)),"")</f>
        <v>0.1</v>
      </c>
      <c r="U59" s="12" t="str">
        <f t="array" ref="U59">IFERROR(INDEX('AQS Data'!$P$2:$P$1072,MATCH(Summary!U$3&amp;MONTH(Summary!$F59)&amp;DAY(Summary!$F59)&amp;U$2,'AQS Data'!$N$2:$N$1072&amp;'AQS Data'!$M$2:$M$1072&amp;'AQS Data'!$L$2:$L$1072&amp;'AQS Data'!$E$2:$E$1072,0)),"")</f>
        <v/>
      </c>
      <c r="V59" s="12" t="str">
        <f t="array" ref="V59">IFERROR(INDEX('AQS Data'!$P$2:$P$1072,MATCH(Summary!V$3&amp;MONTH(Summary!$F59)&amp;DAY(Summary!$F59)&amp;V$2,'AQS Data'!$N$2:$N$1072&amp;'AQS Data'!$M$2:$M$1072&amp;'AQS Data'!$L$2:$L$1072&amp;'AQS Data'!$E$2:$E$1072,0)),"")</f>
        <v/>
      </c>
      <c r="W59" s="12">
        <f t="array" ref="W59">IFERROR(INDEX('AQS Data'!$P$2:$P$1072,MATCH(Summary!W$3&amp;MONTH(Summary!$F59)&amp;DAY(Summary!$F59)&amp;W$2,'AQS Data'!$N$2:$N$1072&amp;'AQS Data'!$M$2:$M$1072&amp;'AQS Data'!$L$2:$L$1072&amp;'AQS Data'!$E$2:$E$1072,0)),"")</f>
        <v>14.6</v>
      </c>
      <c r="X59" s="19">
        <f t="array" ref="X59">IFERROR(INDEX('AQS Data'!$P$2:$P$1072,MATCH(Summary!X$3&amp;MONTH(Summary!$F59)&amp;DAY(Summary!$F59)&amp;X$2,'AQS Data'!$N$2:$N$1072&amp;'AQS Data'!$M$2:$M$1072&amp;'AQS Data'!$L$2:$L$1072&amp;'AQS Data'!$E$2:$E$1072,0)),"")</f>
        <v>2</v>
      </c>
      <c r="Z59" s="25">
        <v>42942</v>
      </c>
      <c r="AA59" s="11" t="str">
        <f t="array" ref="AA59">IFERROR(INDEX('AQS Data'!$P$2:$P$1072,MATCH(Summary!AA$3&amp;MONTH(Summary!$F59)&amp;DAY(Summary!$F59)&amp;AA$2,'AQS Data'!$N$2:$N$1072&amp;'AQS Data'!$M$2:$M$1072&amp;'AQS Data'!$L$2:$L$1072&amp;'AQS Data'!$E$2:$E$1072,0)),"")</f>
        <v/>
      </c>
      <c r="AB59" s="12">
        <f t="array" ref="AB59">IFERROR(INDEX('AQS Data'!$P$2:$P$1072,MATCH(Summary!AB$3&amp;MONTH(Summary!$F59)&amp;DAY(Summary!$F59)&amp;AB$2,'AQS Data'!$N$2:$N$1072&amp;'AQS Data'!$M$2:$M$1072&amp;'AQS Data'!$L$2:$L$1072&amp;'AQS Data'!$E$2:$E$1072,0)),"")</f>
        <v>3.6</v>
      </c>
      <c r="AC59" s="12">
        <f t="array" ref="AC59">IFERROR(INDEX('AQS Data'!$P$2:$P$1072,MATCH(Summary!AC$3&amp;MONTH(Summary!$F59)&amp;DAY(Summary!$F59)&amp;AC$2,'AQS Data'!$N$2:$N$1072&amp;'AQS Data'!$M$2:$M$1072&amp;'AQS Data'!$L$2:$L$1072&amp;'AQS Data'!$E$2:$E$1072,0)),"")</f>
        <v>5.9</v>
      </c>
      <c r="AD59" s="12" t="str">
        <f t="array" ref="AD59">IFERROR(INDEX('AQS Data'!$P$2:$P$1072,MATCH(Summary!AD$3&amp;MONTH(Summary!$F59)&amp;DAY(Summary!$F59)&amp;AD$2,'AQS Data'!$N$2:$N$1072&amp;'AQS Data'!$M$2:$M$1072&amp;'AQS Data'!$L$2:$L$1072&amp;'AQS Data'!$E$2:$E$1072,0)),"")</f>
        <v/>
      </c>
      <c r="AE59" s="12" t="str">
        <f t="array" ref="AE59">IFERROR(INDEX('AQS Data'!$P$2:$P$1072,MATCH(Summary!AE$3&amp;MONTH(Summary!$F59)&amp;DAY(Summary!$F59)&amp;AE$2,'AQS Data'!$N$2:$N$1072&amp;'AQS Data'!$M$2:$M$1072&amp;'AQS Data'!$L$2:$L$1072&amp;'AQS Data'!$E$2:$E$1072,0)),"")</f>
        <v/>
      </c>
      <c r="AF59" s="12">
        <f t="array" ref="AF59">IFERROR(INDEX('AQS Data'!$P$2:$P$1072,MATCH(Summary!AF$3&amp;MONTH(Summary!$F59)&amp;DAY(Summary!$F59)&amp;AF$2,'AQS Data'!$N$2:$N$1072&amp;'AQS Data'!$M$2:$M$1072&amp;'AQS Data'!$L$2:$L$1072&amp;'AQS Data'!$E$2:$E$1072,0)),"")</f>
        <v>15.2</v>
      </c>
      <c r="AG59" s="19">
        <f t="array" ref="AG59">IFERROR(INDEX('AQS Data'!$P$2:$P$1072,MATCH(Summary!AG$3&amp;MONTH(Summary!$F59)&amp;DAY(Summary!$F59)&amp;AG$2,'AQS Data'!$N$2:$N$1072&amp;'AQS Data'!$M$2:$M$1072&amp;'AQS Data'!$L$2:$L$1072&amp;'AQS Data'!$E$2:$E$1072,0)),"")</f>
        <v>2.5</v>
      </c>
      <c r="AI59" s="25">
        <v>42942</v>
      </c>
      <c r="AJ59" s="11">
        <f t="array" ref="AJ59">IFERROR(INDEX('AQS Data'!$P$2:$P$1072,MATCH(Summary!AJ$3&amp;MONTH(Summary!$F59)&amp;DAY(Summary!$F59)&amp;AJ$2,'AQS Data'!$N$2:$N$1072&amp;'AQS Data'!$M$2:$M$1072&amp;'AQS Data'!$L$2:$L$1072&amp;'AQS Data'!$E$2:$E$1072,0)),"")</f>
        <v>5.2</v>
      </c>
      <c r="AK59" s="106"/>
      <c r="AL59" s="106"/>
      <c r="AM59" s="12">
        <f t="array" ref="AM59">IFERROR(INDEX('AQS Data'!$P$2:$P$1072,MATCH(Summary!AM$3&amp;MONTH(Summary!$F59)&amp;DAY(Summary!$F59)&amp;AM$2,'AQS Data'!$N$2:$N$1072&amp;'AQS Data'!$M$2:$M$1072&amp;'AQS Data'!$L$2:$L$1072&amp;'AQS Data'!$E$2:$E$1072,0)),"")</f>
        <v>9.6</v>
      </c>
      <c r="AN59" s="19">
        <f t="array" ref="AN59">IFERROR(INDEX('AQS Data'!$P$2:$P$1072,MATCH(Summary!AN$3&amp;MONTH(Summary!$F59)&amp;DAY(Summary!$F59)&amp;AN$2,'AQS Data'!$N$2:$N$1072&amp;'AQS Data'!$M$2:$M$1072&amp;'AQS Data'!$L$2:$L$1072&amp;'AQS Data'!$E$2:$E$1072,0)),"")</f>
        <v>2.2999999999999998</v>
      </c>
    </row>
    <row r="60" spans="6:40" x14ac:dyDescent="0.25">
      <c r="F60" s="25">
        <v>42943</v>
      </c>
      <c r="G60" s="11">
        <f t="array" ref="G60">IFERROR(INDEX('AQS Data'!$P$2:$P$1072,MATCH(Summary!G$3&amp;MONTH(Summary!$F60)&amp;DAY(Summary!$F60)&amp;G$2,'AQS Data'!$N$2:$N$1072&amp;'AQS Data'!$M$2:$M$1072&amp;'AQS Data'!$L$2:$L$1072&amp;'AQS Data'!$E$2:$E$1072,0)),"")</f>
        <v>3.5</v>
      </c>
      <c r="H60" s="12" t="str">
        <f t="array" ref="H60">IFERROR(INDEX('AQS Data'!$P$2:$P$1072,MATCH(Summary!H$3&amp;MONTH(Summary!$F60)&amp;DAY(Summary!$F60)&amp;H$2,'AQS Data'!$N$2:$N$1072&amp;'AQS Data'!$M$2:$M$1072&amp;'AQS Data'!$L$2:$L$1072&amp;'AQS Data'!$E$2:$E$1072,0)),"")</f>
        <v/>
      </c>
      <c r="I60" s="12">
        <f t="array" ref="I60">IFERROR(INDEX('AQS Data'!$P$2:$P$1072,MATCH(Summary!I$3&amp;MONTH(Summary!$F60)&amp;DAY(Summary!$F60)&amp;I$2,'AQS Data'!$N$2:$N$1072&amp;'AQS Data'!$M$2:$M$1072&amp;'AQS Data'!$L$2:$L$1072&amp;'AQS Data'!$E$2:$E$1072,0)),"")</f>
        <v>3.3</v>
      </c>
      <c r="J60" s="12" t="str">
        <f t="array" ref="J60">IFERROR(INDEX('AQS Data'!$P$2:$P$1072,MATCH(Summary!J$3&amp;MONTH(Summary!$F60)&amp;DAY(Summary!$F60)&amp;J$2,'AQS Data'!$N$2:$N$1072&amp;'AQS Data'!$M$2:$M$1072&amp;'AQS Data'!$L$2:$L$1072&amp;'AQS Data'!$E$2:$E$1072,0)),"")</f>
        <v/>
      </c>
      <c r="K60" s="12" t="str">
        <f t="array" ref="K60">IFERROR(INDEX('AQS Data'!$P$2:$P$1072,MATCH(Summary!K$3&amp;MONTH(Summary!$F60)&amp;DAY(Summary!$F60)&amp;K$2,'AQS Data'!$N$2:$N$1072&amp;'AQS Data'!$M$2:$M$1072&amp;'AQS Data'!$L$2:$L$1072&amp;'AQS Data'!$E$2:$E$1072,0)),"")</f>
        <v/>
      </c>
      <c r="L60" s="12" t="str">
        <f t="array" ref="L60">IFERROR(INDEX('AQS Data'!$P$2:$P$1072,MATCH(Summary!L$3&amp;MONTH(Summary!$F60)&amp;DAY(Summary!$F60)&amp;L$2,'AQS Data'!$N$2:$N$1072&amp;'AQS Data'!$M$2:$M$1072&amp;'AQS Data'!$L$2:$L$1072&amp;'AQS Data'!$E$2:$E$1072,0)),"")</f>
        <v/>
      </c>
      <c r="M60" s="12">
        <f t="array" ref="M60">IFERROR(INDEX('AQS Data'!$P$2:$P$1072,MATCH(Summary!M$3&amp;MONTH(Summary!$F60)&amp;DAY(Summary!$F60)&amp;M$2,'AQS Data'!$N$2:$N$1072&amp;'AQS Data'!$M$2:$M$1072&amp;'AQS Data'!$L$2:$L$1072&amp;'AQS Data'!$E$2:$E$1072,0)),"")</f>
        <v>33.5</v>
      </c>
      <c r="N60" s="12" t="str">
        <f t="array" ref="N60">IFERROR(INDEX('AQS Data'!$P$2:$P$1072,MATCH(Summary!N$3&amp;MONTH(Summary!$F60)&amp;DAY(Summary!$F60)&amp;N$2,'AQS Data'!$N$2:$N$1072&amp;'AQS Data'!$M$2:$M$1072&amp;'AQS Data'!$L$2:$L$1072&amp;'AQS Data'!$E$2:$E$1072,0)),"")</f>
        <v/>
      </c>
      <c r="O60" s="12" t="str">
        <f t="array" ref="O60">IFERROR(INDEX('AQS Data'!$P$2:$P$1072,MATCH(Summary!O$3&amp;MONTH(Summary!$F60)&amp;DAY(Summary!$F60)&amp;O$2,'AQS Data'!$N$2:$N$1072&amp;'AQS Data'!$M$2:$M$1072&amp;'AQS Data'!$L$2:$L$1072&amp;'AQS Data'!$E$2:$E$1072,0)),"")</f>
        <v/>
      </c>
      <c r="P60" s="12" t="str">
        <f t="array" ref="P60">IFERROR(INDEX('AQS Data'!$P$2:$P$1072,MATCH(Summary!P$3&amp;MONTH(Summary!$F60)&amp;DAY(Summary!$F60)&amp;P$2,'AQS Data'!$N$2:$N$1072&amp;'AQS Data'!$M$2:$M$1072&amp;'AQS Data'!$L$2:$L$1072&amp;'AQS Data'!$E$2:$E$1072,0)),"")</f>
        <v/>
      </c>
      <c r="Q60" s="12">
        <f t="array" ref="Q60">IFERROR(INDEX('AQS Data'!$P$2:$P$1072,MATCH(Summary!Q$3&amp;MONTH(Summary!$F60)&amp;DAY(Summary!$F60)&amp;Q$2,'AQS Data'!$N$2:$N$1072&amp;'AQS Data'!$M$2:$M$1072&amp;'AQS Data'!$L$2:$L$1072&amp;'AQS Data'!$E$2:$E$1072,0)),"")</f>
        <v>25.6</v>
      </c>
      <c r="R60" s="12" t="str">
        <f t="array" ref="R60">IFERROR(INDEX('AQS Data'!$P$2:$P$1072,MATCH(Summary!R$3&amp;MONTH(Summary!$F60)&amp;DAY(Summary!$F60)&amp;R$2,'AQS Data'!$N$2:$N$1072&amp;'AQS Data'!$M$2:$M$1072&amp;'AQS Data'!$L$2:$L$1072&amp;'AQS Data'!$E$2:$E$1072,0)),"")</f>
        <v/>
      </c>
      <c r="S60" s="12" t="str">
        <f t="array" ref="S60">IFERROR(INDEX('AQS Data'!$P$2:$P$1072,MATCH(Summary!S$3&amp;MONTH(Summary!$F60)&amp;DAY(Summary!$F60)&amp;S$2,'AQS Data'!$N$2:$N$1072&amp;'AQS Data'!$M$2:$M$1072&amp;'AQS Data'!$L$2:$L$1072&amp;'AQS Data'!$E$2:$E$1072,0)),"")</f>
        <v/>
      </c>
      <c r="T60" s="12" t="str">
        <f t="array" ref="T60">IFERROR(INDEX('AQS Data'!$P$2:$P$1072,MATCH(Summary!T$3&amp;MONTH(Summary!$F60)&amp;DAY(Summary!$F60)&amp;T$2,'AQS Data'!$N$2:$N$1072&amp;'AQS Data'!$M$2:$M$1072&amp;'AQS Data'!$L$2:$L$1072&amp;'AQS Data'!$E$2:$E$1072,0)),"")</f>
        <v/>
      </c>
      <c r="U60" s="12">
        <f t="array" ref="U60">IFERROR(INDEX('AQS Data'!$P$2:$P$1072,MATCH(Summary!U$3&amp;MONTH(Summary!$F60)&amp;DAY(Summary!$F60)&amp;U$2,'AQS Data'!$N$2:$N$1072&amp;'AQS Data'!$M$2:$M$1072&amp;'AQS Data'!$L$2:$L$1072&amp;'AQS Data'!$E$2:$E$1072,0)),"")</f>
        <v>3.2</v>
      </c>
      <c r="V60" s="12" t="str">
        <f t="array" ref="V60">IFERROR(INDEX('AQS Data'!$P$2:$P$1072,MATCH(Summary!V$3&amp;MONTH(Summary!$F60)&amp;DAY(Summary!$F60)&amp;V$2,'AQS Data'!$N$2:$N$1072&amp;'AQS Data'!$M$2:$M$1072&amp;'AQS Data'!$L$2:$L$1072&amp;'AQS Data'!$E$2:$E$1072,0)),"")</f>
        <v/>
      </c>
      <c r="W60" s="12" t="str">
        <f t="array" ref="W60">IFERROR(INDEX('AQS Data'!$P$2:$P$1072,MATCH(Summary!W$3&amp;MONTH(Summary!$F60)&amp;DAY(Summary!$F60)&amp;W$2,'AQS Data'!$N$2:$N$1072&amp;'AQS Data'!$M$2:$M$1072&amp;'AQS Data'!$L$2:$L$1072&amp;'AQS Data'!$E$2:$E$1072,0)),"")</f>
        <v/>
      </c>
      <c r="X60" s="19" t="str">
        <f t="array" ref="X60">IFERROR(INDEX('AQS Data'!$P$2:$P$1072,MATCH(Summary!X$3&amp;MONTH(Summary!$F60)&amp;DAY(Summary!$F60)&amp;X$2,'AQS Data'!$N$2:$N$1072&amp;'AQS Data'!$M$2:$M$1072&amp;'AQS Data'!$L$2:$L$1072&amp;'AQS Data'!$E$2:$E$1072,0)),"")</f>
        <v/>
      </c>
      <c r="Z60" s="25">
        <v>42943</v>
      </c>
      <c r="AA60" s="11" t="str">
        <f t="array" ref="AA60">IFERROR(INDEX('AQS Data'!$P$2:$P$1072,MATCH(Summary!AA$3&amp;MONTH(Summary!$F60)&amp;DAY(Summary!$F60)&amp;AA$2,'AQS Data'!$N$2:$N$1072&amp;'AQS Data'!$M$2:$M$1072&amp;'AQS Data'!$L$2:$L$1072&amp;'AQS Data'!$E$2:$E$1072,0)),"")</f>
        <v/>
      </c>
      <c r="AB60" s="12" t="str">
        <f t="array" ref="AB60">IFERROR(INDEX('AQS Data'!$P$2:$P$1072,MATCH(Summary!AB$3&amp;MONTH(Summary!$F60)&amp;DAY(Summary!$F60)&amp;AB$2,'AQS Data'!$N$2:$N$1072&amp;'AQS Data'!$M$2:$M$1072&amp;'AQS Data'!$L$2:$L$1072&amp;'AQS Data'!$E$2:$E$1072,0)),"")</f>
        <v/>
      </c>
      <c r="AC60" s="12" t="str">
        <f t="array" ref="AC60">IFERROR(INDEX('AQS Data'!$P$2:$P$1072,MATCH(Summary!AC$3&amp;MONTH(Summary!$F60)&amp;DAY(Summary!$F60)&amp;AC$2,'AQS Data'!$N$2:$N$1072&amp;'AQS Data'!$M$2:$M$1072&amp;'AQS Data'!$L$2:$L$1072&amp;'AQS Data'!$E$2:$E$1072,0)),"")</f>
        <v/>
      </c>
      <c r="AD60" s="12">
        <f t="array" ref="AD60">IFERROR(INDEX('AQS Data'!$P$2:$P$1072,MATCH(Summary!AD$3&amp;MONTH(Summary!$F60)&amp;DAY(Summary!$F60)&amp;AD$2,'AQS Data'!$N$2:$N$1072&amp;'AQS Data'!$M$2:$M$1072&amp;'AQS Data'!$L$2:$L$1072&amp;'AQS Data'!$E$2:$E$1072,0)),"")</f>
        <v>3</v>
      </c>
      <c r="AE60" s="12" t="str">
        <f t="array" ref="AE60">IFERROR(INDEX('AQS Data'!$P$2:$P$1072,MATCH(Summary!AE$3&amp;MONTH(Summary!$F60)&amp;DAY(Summary!$F60)&amp;AE$2,'AQS Data'!$N$2:$N$1072&amp;'AQS Data'!$M$2:$M$1072&amp;'AQS Data'!$L$2:$L$1072&amp;'AQS Data'!$E$2:$E$1072,0)),"")</f>
        <v/>
      </c>
      <c r="AF60" s="12" t="str">
        <f t="array" ref="AF60">IFERROR(INDEX('AQS Data'!$P$2:$P$1072,MATCH(Summary!AF$3&amp;MONTH(Summary!$F60)&amp;DAY(Summary!$F60)&amp;AF$2,'AQS Data'!$N$2:$N$1072&amp;'AQS Data'!$M$2:$M$1072&amp;'AQS Data'!$L$2:$L$1072&amp;'AQS Data'!$E$2:$E$1072,0)),"")</f>
        <v/>
      </c>
      <c r="AG60" s="19" t="str">
        <f t="array" ref="AG60">IFERROR(INDEX('AQS Data'!$P$2:$P$1072,MATCH(Summary!AG$3&amp;MONTH(Summary!$F60)&amp;DAY(Summary!$F60)&amp;AG$2,'AQS Data'!$N$2:$N$1072&amp;'AQS Data'!$M$2:$M$1072&amp;'AQS Data'!$L$2:$L$1072&amp;'AQS Data'!$E$2:$E$1072,0)),"")</f>
        <v/>
      </c>
      <c r="AI60" s="25">
        <v>42943</v>
      </c>
      <c r="AJ60" s="11" t="str">
        <f t="array" ref="AJ60">IFERROR(INDEX('AQS Data'!$P$2:$P$1072,MATCH(Summary!AJ$3&amp;MONTH(Summary!$F60)&amp;DAY(Summary!$F60)&amp;AJ$2,'AQS Data'!$N$2:$N$1072&amp;'AQS Data'!$M$2:$M$1072&amp;'AQS Data'!$L$2:$L$1072&amp;'AQS Data'!$E$2:$E$1072,0)),"")</f>
        <v/>
      </c>
      <c r="AK60" s="106"/>
      <c r="AL60" s="106"/>
      <c r="AM60" s="12" t="str">
        <f t="array" ref="AM60">IFERROR(INDEX('AQS Data'!$P$2:$P$1072,MATCH(Summary!AM$3&amp;MONTH(Summary!$F60)&amp;DAY(Summary!$F60)&amp;AM$2,'AQS Data'!$N$2:$N$1072&amp;'AQS Data'!$M$2:$M$1072&amp;'AQS Data'!$L$2:$L$1072&amp;'AQS Data'!$E$2:$E$1072,0)),"")</f>
        <v/>
      </c>
      <c r="AN60" s="19" t="str">
        <f t="array" ref="AN60">IFERROR(INDEX('AQS Data'!$P$2:$P$1072,MATCH(Summary!AN$3&amp;MONTH(Summary!$F60)&amp;DAY(Summary!$F60)&amp;AN$2,'AQS Data'!$N$2:$N$1072&amp;'AQS Data'!$M$2:$M$1072&amp;'AQS Data'!$L$2:$L$1072&amp;'AQS Data'!$E$2:$E$1072,0)),"")</f>
        <v/>
      </c>
    </row>
    <row r="61" spans="6:40" x14ac:dyDescent="0.25">
      <c r="F61" s="25">
        <v>42944</v>
      </c>
      <c r="G61" s="11" t="str">
        <f t="array" ref="G61">IFERROR(INDEX('AQS Data'!$P$2:$P$1072,MATCH(Summary!G$3&amp;MONTH(Summary!$F61)&amp;DAY(Summary!$F61)&amp;G$2,'AQS Data'!$N$2:$N$1072&amp;'AQS Data'!$M$2:$M$1072&amp;'AQS Data'!$L$2:$L$1072&amp;'AQS Data'!$E$2:$E$1072,0)),"")</f>
        <v/>
      </c>
      <c r="H61" s="12" t="str">
        <f t="array" ref="H61">IFERROR(INDEX('AQS Data'!$P$2:$P$1072,MATCH(Summary!H$3&amp;MONTH(Summary!$F61)&amp;DAY(Summary!$F61)&amp;H$2,'AQS Data'!$N$2:$N$1072&amp;'AQS Data'!$M$2:$M$1072&amp;'AQS Data'!$L$2:$L$1072&amp;'AQS Data'!$E$2:$E$1072,0)),"")</f>
        <v/>
      </c>
      <c r="I61" s="12" t="str">
        <f t="array" ref="I61">IFERROR(INDEX('AQS Data'!$P$2:$P$1072,MATCH(Summary!I$3&amp;MONTH(Summary!$F61)&amp;DAY(Summary!$F61)&amp;I$2,'AQS Data'!$N$2:$N$1072&amp;'AQS Data'!$M$2:$M$1072&amp;'AQS Data'!$L$2:$L$1072&amp;'AQS Data'!$E$2:$E$1072,0)),"")</f>
        <v/>
      </c>
      <c r="J61" s="12">
        <f t="array" ref="J61">IFERROR(INDEX('AQS Data'!$P$2:$P$1072,MATCH(Summary!J$3&amp;MONTH(Summary!$F61)&amp;DAY(Summary!$F61)&amp;J$2,'AQS Data'!$N$2:$N$1072&amp;'AQS Data'!$M$2:$M$1072&amp;'AQS Data'!$L$2:$L$1072&amp;'AQS Data'!$E$2:$E$1072,0)),"")</f>
        <v>3.8</v>
      </c>
      <c r="K61" s="12" t="str">
        <f t="array" ref="K61">IFERROR(INDEX('AQS Data'!$P$2:$P$1072,MATCH(Summary!K$3&amp;MONTH(Summary!$F61)&amp;DAY(Summary!$F61)&amp;K$2,'AQS Data'!$N$2:$N$1072&amp;'AQS Data'!$M$2:$M$1072&amp;'AQS Data'!$L$2:$L$1072&amp;'AQS Data'!$E$2:$E$1072,0)),"")</f>
        <v/>
      </c>
      <c r="L61" s="12" t="str">
        <f t="array" ref="L61">IFERROR(INDEX('AQS Data'!$P$2:$P$1072,MATCH(Summary!L$3&amp;MONTH(Summary!$F61)&amp;DAY(Summary!$F61)&amp;L$2,'AQS Data'!$N$2:$N$1072&amp;'AQS Data'!$M$2:$M$1072&amp;'AQS Data'!$L$2:$L$1072&amp;'AQS Data'!$E$2:$E$1072,0)),"")</f>
        <v/>
      </c>
      <c r="M61" s="12" t="str">
        <f t="array" ref="M61">IFERROR(INDEX('AQS Data'!$P$2:$P$1072,MATCH(Summary!M$3&amp;MONTH(Summary!$F61)&amp;DAY(Summary!$F61)&amp;M$2,'AQS Data'!$N$2:$N$1072&amp;'AQS Data'!$M$2:$M$1072&amp;'AQS Data'!$L$2:$L$1072&amp;'AQS Data'!$E$2:$E$1072,0)),"")</f>
        <v/>
      </c>
      <c r="N61" s="12">
        <f t="array" ref="N61">IFERROR(INDEX('AQS Data'!$P$2:$P$1072,MATCH(Summary!N$3&amp;MONTH(Summary!$F61)&amp;DAY(Summary!$F61)&amp;N$2,'AQS Data'!$N$2:$N$1072&amp;'AQS Data'!$M$2:$M$1072&amp;'AQS Data'!$L$2:$L$1072&amp;'AQS Data'!$E$2:$E$1072,0)),"")</f>
        <v>3.8</v>
      </c>
      <c r="O61" s="12" t="str">
        <f t="array" ref="O61">IFERROR(INDEX('AQS Data'!$P$2:$P$1072,MATCH(Summary!O$3&amp;MONTH(Summary!$F61)&amp;DAY(Summary!$F61)&amp;O$2,'AQS Data'!$N$2:$N$1072&amp;'AQS Data'!$M$2:$M$1072&amp;'AQS Data'!$L$2:$L$1072&amp;'AQS Data'!$E$2:$E$1072,0)),"")</f>
        <v/>
      </c>
      <c r="P61" s="12" t="str">
        <f t="array" ref="P61">IFERROR(INDEX('AQS Data'!$P$2:$P$1072,MATCH(Summary!P$3&amp;MONTH(Summary!$F61)&amp;DAY(Summary!$F61)&amp;P$2,'AQS Data'!$N$2:$N$1072&amp;'AQS Data'!$M$2:$M$1072&amp;'AQS Data'!$L$2:$L$1072&amp;'AQS Data'!$E$2:$E$1072,0)),"")</f>
        <v/>
      </c>
      <c r="Q61" s="12" t="str">
        <f t="array" ref="Q61">IFERROR(INDEX('AQS Data'!$P$2:$P$1072,MATCH(Summary!Q$3&amp;MONTH(Summary!$F61)&amp;DAY(Summary!$F61)&amp;Q$2,'AQS Data'!$N$2:$N$1072&amp;'AQS Data'!$M$2:$M$1072&amp;'AQS Data'!$L$2:$L$1072&amp;'AQS Data'!$E$2:$E$1072,0)),"")</f>
        <v/>
      </c>
      <c r="R61" s="12">
        <f t="array" ref="R61">IFERROR(INDEX('AQS Data'!$P$2:$P$1072,MATCH(Summary!R$3&amp;MONTH(Summary!$F61)&amp;DAY(Summary!$F61)&amp;R$2,'AQS Data'!$N$2:$N$1072&amp;'AQS Data'!$M$2:$M$1072&amp;'AQS Data'!$L$2:$L$1072&amp;'AQS Data'!$E$2:$E$1072,0)),"")</f>
        <v>4</v>
      </c>
      <c r="S61" s="12" t="str">
        <f t="array" ref="S61">IFERROR(INDEX('AQS Data'!$P$2:$P$1072,MATCH(Summary!S$3&amp;MONTH(Summary!$F61)&amp;DAY(Summary!$F61)&amp;S$2,'AQS Data'!$N$2:$N$1072&amp;'AQS Data'!$M$2:$M$1072&amp;'AQS Data'!$L$2:$L$1072&amp;'AQS Data'!$E$2:$E$1072,0)),"")</f>
        <v/>
      </c>
      <c r="T61" s="12" t="str">
        <f t="array" ref="T61">IFERROR(INDEX('AQS Data'!$P$2:$P$1072,MATCH(Summary!T$3&amp;MONTH(Summary!$F61)&amp;DAY(Summary!$F61)&amp;T$2,'AQS Data'!$N$2:$N$1072&amp;'AQS Data'!$M$2:$M$1072&amp;'AQS Data'!$L$2:$L$1072&amp;'AQS Data'!$E$2:$E$1072,0)),"")</f>
        <v/>
      </c>
      <c r="U61" s="12" t="str">
        <f t="array" ref="U61">IFERROR(INDEX('AQS Data'!$P$2:$P$1072,MATCH(Summary!U$3&amp;MONTH(Summary!$F61)&amp;DAY(Summary!$F61)&amp;U$2,'AQS Data'!$N$2:$N$1072&amp;'AQS Data'!$M$2:$M$1072&amp;'AQS Data'!$L$2:$L$1072&amp;'AQS Data'!$E$2:$E$1072,0)),"")</f>
        <v/>
      </c>
      <c r="V61" s="12">
        <f t="array" ref="V61">IFERROR(INDEX('AQS Data'!$P$2:$P$1072,MATCH(Summary!V$3&amp;MONTH(Summary!$F61)&amp;DAY(Summary!$F61)&amp;V$2,'AQS Data'!$N$2:$N$1072&amp;'AQS Data'!$M$2:$M$1072&amp;'AQS Data'!$L$2:$L$1072&amp;'AQS Data'!$E$2:$E$1072,0)),"")</f>
        <v>2.2000000000000002</v>
      </c>
      <c r="W61" s="12" t="str">
        <f t="array" ref="W61">IFERROR(INDEX('AQS Data'!$P$2:$P$1072,MATCH(Summary!W$3&amp;MONTH(Summary!$F61)&amp;DAY(Summary!$F61)&amp;W$2,'AQS Data'!$N$2:$N$1072&amp;'AQS Data'!$M$2:$M$1072&amp;'AQS Data'!$L$2:$L$1072&amp;'AQS Data'!$E$2:$E$1072,0)),"")</f>
        <v/>
      </c>
      <c r="X61" s="19" t="str">
        <f t="array" ref="X61">IFERROR(INDEX('AQS Data'!$P$2:$P$1072,MATCH(Summary!X$3&amp;MONTH(Summary!$F61)&amp;DAY(Summary!$F61)&amp;X$2,'AQS Data'!$N$2:$N$1072&amp;'AQS Data'!$M$2:$M$1072&amp;'AQS Data'!$L$2:$L$1072&amp;'AQS Data'!$E$2:$E$1072,0)),"")</f>
        <v/>
      </c>
      <c r="Z61" s="25">
        <v>42944</v>
      </c>
      <c r="AA61" s="11">
        <f t="array" ref="AA61">IFERROR(INDEX('AQS Data'!$P$2:$P$1072,MATCH(Summary!AA$3&amp;MONTH(Summary!$F61)&amp;DAY(Summary!$F61)&amp;AA$2,'AQS Data'!$N$2:$N$1072&amp;'AQS Data'!$M$2:$M$1072&amp;'AQS Data'!$L$2:$L$1072&amp;'AQS Data'!$E$2:$E$1072,0)),"")</f>
        <v>3.9</v>
      </c>
      <c r="AB61" s="12" t="str">
        <f t="array" ref="AB61">IFERROR(INDEX('AQS Data'!$P$2:$P$1072,MATCH(Summary!AB$3&amp;MONTH(Summary!$F61)&amp;DAY(Summary!$F61)&amp;AB$2,'AQS Data'!$N$2:$N$1072&amp;'AQS Data'!$M$2:$M$1072&amp;'AQS Data'!$L$2:$L$1072&amp;'AQS Data'!$E$2:$E$1072,0)),"")</f>
        <v/>
      </c>
      <c r="AC61" s="12" t="str">
        <f t="array" ref="AC61">IFERROR(INDEX('AQS Data'!$P$2:$P$1072,MATCH(Summary!AC$3&amp;MONTH(Summary!$F61)&amp;DAY(Summary!$F61)&amp;AC$2,'AQS Data'!$N$2:$N$1072&amp;'AQS Data'!$M$2:$M$1072&amp;'AQS Data'!$L$2:$L$1072&amp;'AQS Data'!$E$2:$E$1072,0)),"")</f>
        <v/>
      </c>
      <c r="AD61" s="12" t="str">
        <f t="array" ref="AD61">IFERROR(INDEX('AQS Data'!$P$2:$P$1072,MATCH(Summary!AD$3&amp;MONTH(Summary!$F61)&amp;DAY(Summary!$F61)&amp;AD$2,'AQS Data'!$N$2:$N$1072&amp;'AQS Data'!$M$2:$M$1072&amp;'AQS Data'!$L$2:$L$1072&amp;'AQS Data'!$E$2:$E$1072,0)),"")</f>
        <v/>
      </c>
      <c r="AE61" s="12">
        <f t="array" ref="AE61">IFERROR(INDEX('AQS Data'!$P$2:$P$1072,MATCH(Summary!AE$3&amp;MONTH(Summary!$F61)&amp;DAY(Summary!$F61)&amp;AE$2,'AQS Data'!$N$2:$N$1072&amp;'AQS Data'!$M$2:$M$1072&amp;'AQS Data'!$L$2:$L$1072&amp;'AQS Data'!$E$2:$E$1072,0)),"")</f>
        <v>2.5</v>
      </c>
      <c r="AF61" s="12" t="str">
        <f t="array" ref="AF61">IFERROR(INDEX('AQS Data'!$P$2:$P$1072,MATCH(Summary!AF$3&amp;MONTH(Summary!$F61)&amp;DAY(Summary!$F61)&amp;AF$2,'AQS Data'!$N$2:$N$1072&amp;'AQS Data'!$M$2:$M$1072&amp;'AQS Data'!$L$2:$L$1072&amp;'AQS Data'!$E$2:$E$1072,0)),"")</f>
        <v/>
      </c>
      <c r="AG61" s="19" t="str">
        <f t="array" ref="AG61">IFERROR(INDEX('AQS Data'!$P$2:$P$1072,MATCH(Summary!AG$3&amp;MONTH(Summary!$F61)&amp;DAY(Summary!$F61)&amp;AG$2,'AQS Data'!$N$2:$N$1072&amp;'AQS Data'!$M$2:$M$1072&amp;'AQS Data'!$L$2:$L$1072&amp;'AQS Data'!$E$2:$E$1072,0)),"")</f>
        <v/>
      </c>
      <c r="AI61" s="25">
        <v>42944</v>
      </c>
      <c r="AJ61" s="11" t="str">
        <f t="array" ref="AJ61">IFERROR(INDEX('AQS Data'!$P$2:$P$1072,MATCH(Summary!AJ$3&amp;MONTH(Summary!$F61)&amp;DAY(Summary!$F61)&amp;AJ$2,'AQS Data'!$N$2:$N$1072&amp;'AQS Data'!$M$2:$M$1072&amp;'AQS Data'!$L$2:$L$1072&amp;'AQS Data'!$E$2:$E$1072,0)),"")</f>
        <v/>
      </c>
      <c r="AK61" s="106"/>
      <c r="AL61" s="106"/>
      <c r="AM61" s="12" t="str">
        <f t="array" ref="AM61">IFERROR(INDEX('AQS Data'!$P$2:$P$1072,MATCH(Summary!AM$3&amp;MONTH(Summary!$F61)&amp;DAY(Summary!$F61)&amp;AM$2,'AQS Data'!$N$2:$N$1072&amp;'AQS Data'!$M$2:$M$1072&amp;'AQS Data'!$L$2:$L$1072&amp;'AQS Data'!$E$2:$E$1072,0)),"")</f>
        <v/>
      </c>
      <c r="AN61" s="19" t="str">
        <f t="array" ref="AN61">IFERROR(INDEX('AQS Data'!$P$2:$P$1072,MATCH(Summary!AN$3&amp;MONTH(Summary!$F61)&amp;DAY(Summary!$F61)&amp;AN$2,'AQS Data'!$N$2:$N$1072&amp;'AQS Data'!$M$2:$M$1072&amp;'AQS Data'!$L$2:$L$1072&amp;'AQS Data'!$E$2:$E$1072,0)),"")</f>
        <v/>
      </c>
    </row>
    <row r="62" spans="6:40" x14ac:dyDescent="0.25">
      <c r="F62" s="25">
        <v>42945</v>
      </c>
      <c r="G62" s="11">
        <f t="array" ref="G62">IFERROR(INDEX('AQS Data'!$P$2:$P$1072,MATCH(Summary!G$3&amp;MONTH(Summary!$F62)&amp;DAY(Summary!$F62)&amp;G$2,'AQS Data'!$N$2:$N$1072&amp;'AQS Data'!$M$2:$M$1072&amp;'AQS Data'!$L$2:$L$1072&amp;'AQS Data'!$E$2:$E$1072,0)),"")</f>
        <v>3.2</v>
      </c>
      <c r="H62" s="12">
        <f t="array" ref="H62">IFERROR(INDEX('AQS Data'!$P$2:$P$1072,MATCH(Summary!H$3&amp;MONTH(Summary!$F62)&amp;DAY(Summary!$F62)&amp;H$2,'AQS Data'!$N$2:$N$1072&amp;'AQS Data'!$M$2:$M$1072&amp;'AQS Data'!$L$2:$L$1072&amp;'AQS Data'!$E$2:$E$1072,0)),"")</f>
        <v>3.5</v>
      </c>
      <c r="I62" s="12" t="str">
        <f t="array" ref="I62">IFERROR(INDEX('AQS Data'!$P$2:$P$1072,MATCH(Summary!I$3&amp;MONTH(Summary!$F62)&amp;DAY(Summary!$F62)&amp;I$2,'AQS Data'!$N$2:$N$1072&amp;'AQS Data'!$M$2:$M$1072&amp;'AQS Data'!$L$2:$L$1072&amp;'AQS Data'!$E$2:$E$1072,0)),"")</f>
        <v/>
      </c>
      <c r="J62" s="12" t="str">
        <f t="array" ref="J62">IFERROR(INDEX('AQS Data'!$P$2:$P$1072,MATCH(Summary!J$3&amp;MONTH(Summary!$F62)&amp;DAY(Summary!$F62)&amp;J$2,'AQS Data'!$N$2:$N$1072&amp;'AQS Data'!$M$2:$M$1072&amp;'AQS Data'!$L$2:$L$1072&amp;'AQS Data'!$E$2:$E$1072,0)),"")</f>
        <v/>
      </c>
      <c r="K62" s="12" t="str">
        <f t="array" ref="K62">IFERROR(INDEX('AQS Data'!$P$2:$P$1072,MATCH(Summary!K$3&amp;MONTH(Summary!$F62)&amp;DAY(Summary!$F62)&amp;K$2,'AQS Data'!$N$2:$N$1072&amp;'AQS Data'!$M$2:$M$1072&amp;'AQS Data'!$L$2:$L$1072&amp;'AQS Data'!$E$2:$E$1072,0)),"")</f>
        <v/>
      </c>
      <c r="L62" s="12" t="str">
        <f t="array" ref="L62">IFERROR(INDEX('AQS Data'!$P$2:$P$1072,MATCH(Summary!L$3&amp;MONTH(Summary!$F62)&amp;DAY(Summary!$F62)&amp;L$2,'AQS Data'!$N$2:$N$1072&amp;'AQS Data'!$M$2:$M$1072&amp;'AQS Data'!$L$2:$L$1072&amp;'AQS Data'!$E$2:$E$1072,0)),"")</f>
        <v/>
      </c>
      <c r="M62" s="12" t="str">
        <f t="array" ref="M62">IFERROR(INDEX('AQS Data'!$P$2:$P$1072,MATCH(Summary!M$3&amp;MONTH(Summary!$F62)&amp;DAY(Summary!$F62)&amp;M$2,'AQS Data'!$N$2:$N$1072&amp;'AQS Data'!$M$2:$M$1072&amp;'AQS Data'!$L$2:$L$1072&amp;'AQS Data'!$E$2:$E$1072,0)),"")</f>
        <v/>
      </c>
      <c r="N62" s="12" t="str">
        <f t="array" ref="N62">IFERROR(INDEX('AQS Data'!$P$2:$P$1072,MATCH(Summary!N$3&amp;MONTH(Summary!$F62)&amp;DAY(Summary!$F62)&amp;N$2,'AQS Data'!$N$2:$N$1072&amp;'AQS Data'!$M$2:$M$1072&amp;'AQS Data'!$L$2:$L$1072&amp;'AQS Data'!$E$2:$E$1072,0)),"")</f>
        <v/>
      </c>
      <c r="O62" s="12">
        <f t="array" ref="O62">IFERROR(INDEX('AQS Data'!$P$2:$P$1072,MATCH(Summary!O$3&amp;MONTH(Summary!$F62)&amp;DAY(Summary!$F62)&amp;O$2,'AQS Data'!$N$2:$N$1072&amp;'AQS Data'!$M$2:$M$1072&amp;'AQS Data'!$L$2:$L$1072&amp;'AQS Data'!$E$2:$E$1072,0)),"")</f>
        <v>2.8</v>
      </c>
      <c r="P62" s="12">
        <f t="array" ref="P62">IFERROR(INDEX('AQS Data'!$P$2:$P$1072,MATCH(Summary!P$3&amp;MONTH(Summary!$F62)&amp;DAY(Summary!$F62)&amp;P$2,'AQS Data'!$N$2:$N$1072&amp;'AQS Data'!$M$2:$M$1072&amp;'AQS Data'!$L$2:$L$1072&amp;'AQS Data'!$E$2:$E$1072,0)),"")</f>
        <v>1.5</v>
      </c>
      <c r="Q62" s="12" t="str">
        <f t="array" ref="Q62">IFERROR(INDEX('AQS Data'!$P$2:$P$1072,MATCH(Summary!Q$3&amp;MONTH(Summary!$F62)&amp;DAY(Summary!$F62)&amp;Q$2,'AQS Data'!$N$2:$N$1072&amp;'AQS Data'!$M$2:$M$1072&amp;'AQS Data'!$L$2:$L$1072&amp;'AQS Data'!$E$2:$E$1072,0)),"")</f>
        <v/>
      </c>
      <c r="R62" s="12" t="str">
        <f t="array" ref="R62">IFERROR(INDEX('AQS Data'!$P$2:$P$1072,MATCH(Summary!R$3&amp;MONTH(Summary!$F62)&amp;DAY(Summary!$F62)&amp;R$2,'AQS Data'!$N$2:$N$1072&amp;'AQS Data'!$M$2:$M$1072&amp;'AQS Data'!$L$2:$L$1072&amp;'AQS Data'!$E$2:$E$1072,0)),"")</f>
        <v/>
      </c>
      <c r="S62" s="12">
        <f t="array" ref="S62">IFERROR(INDEX('AQS Data'!$P$2:$P$1072,MATCH(Summary!S$3&amp;MONTH(Summary!$F62)&amp;DAY(Summary!$F62)&amp;S$2,'AQS Data'!$N$2:$N$1072&amp;'AQS Data'!$M$2:$M$1072&amp;'AQS Data'!$L$2:$L$1072&amp;'AQS Data'!$E$2:$E$1072,0)),"")</f>
        <v>3.2</v>
      </c>
      <c r="T62" s="12">
        <f t="array" ref="T62">IFERROR(INDEX('AQS Data'!$P$2:$P$1072,MATCH(Summary!T$3&amp;MONTH(Summary!$F62)&amp;DAY(Summary!$F62)&amp;T$2,'AQS Data'!$N$2:$N$1072&amp;'AQS Data'!$M$2:$M$1072&amp;'AQS Data'!$L$2:$L$1072&amp;'AQS Data'!$E$2:$E$1072,0)),"")</f>
        <v>3.6</v>
      </c>
      <c r="U62" s="12" t="str">
        <f t="array" ref="U62">IFERROR(INDEX('AQS Data'!$P$2:$P$1072,MATCH(Summary!U$3&amp;MONTH(Summary!$F62)&amp;DAY(Summary!$F62)&amp;U$2,'AQS Data'!$N$2:$N$1072&amp;'AQS Data'!$M$2:$M$1072&amp;'AQS Data'!$L$2:$L$1072&amp;'AQS Data'!$E$2:$E$1072,0)),"")</f>
        <v/>
      </c>
      <c r="V62" s="12" t="str">
        <f t="array" ref="V62">IFERROR(INDEX('AQS Data'!$P$2:$P$1072,MATCH(Summary!V$3&amp;MONTH(Summary!$F62)&amp;DAY(Summary!$F62)&amp;V$2,'AQS Data'!$N$2:$N$1072&amp;'AQS Data'!$M$2:$M$1072&amp;'AQS Data'!$L$2:$L$1072&amp;'AQS Data'!$E$2:$E$1072,0)),"")</f>
        <v/>
      </c>
      <c r="W62" s="12">
        <f t="array" ref="W62">IFERROR(INDEX('AQS Data'!$P$2:$P$1072,MATCH(Summary!W$3&amp;MONTH(Summary!$F62)&amp;DAY(Summary!$F62)&amp;W$2,'AQS Data'!$N$2:$N$1072&amp;'AQS Data'!$M$2:$M$1072&amp;'AQS Data'!$L$2:$L$1072&amp;'AQS Data'!$E$2:$E$1072,0)),"")</f>
        <v>14.6</v>
      </c>
      <c r="X62" s="19">
        <f t="array" ref="X62">IFERROR(INDEX('AQS Data'!$P$2:$P$1072,MATCH(Summary!X$3&amp;MONTH(Summary!$F62)&amp;DAY(Summary!$F62)&amp;X$2,'AQS Data'!$N$2:$N$1072&amp;'AQS Data'!$M$2:$M$1072&amp;'AQS Data'!$L$2:$L$1072&amp;'AQS Data'!$E$2:$E$1072,0)),"")</f>
        <v>1.5</v>
      </c>
      <c r="Z62" s="25">
        <v>42945</v>
      </c>
      <c r="AA62" s="11" t="str">
        <f t="array" ref="AA62">IFERROR(INDEX('AQS Data'!$P$2:$P$1072,MATCH(Summary!AA$3&amp;MONTH(Summary!$F62)&amp;DAY(Summary!$F62)&amp;AA$2,'AQS Data'!$N$2:$N$1072&amp;'AQS Data'!$M$2:$M$1072&amp;'AQS Data'!$L$2:$L$1072&amp;'AQS Data'!$E$2:$E$1072,0)),"")</f>
        <v/>
      </c>
      <c r="AB62" s="12">
        <f t="array" ref="AB62">IFERROR(INDEX('AQS Data'!$P$2:$P$1072,MATCH(Summary!AB$3&amp;MONTH(Summary!$F62)&amp;DAY(Summary!$F62)&amp;AB$2,'AQS Data'!$N$2:$N$1072&amp;'AQS Data'!$M$2:$M$1072&amp;'AQS Data'!$L$2:$L$1072&amp;'AQS Data'!$E$2:$E$1072,0)),"")</f>
        <v>2.8</v>
      </c>
      <c r="AC62" s="12">
        <f t="array" ref="AC62">IFERROR(INDEX('AQS Data'!$P$2:$P$1072,MATCH(Summary!AC$3&amp;MONTH(Summary!$F62)&amp;DAY(Summary!$F62)&amp;AC$2,'AQS Data'!$N$2:$N$1072&amp;'AQS Data'!$M$2:$M$1072&amp;'AQS Data'!$L$2:$L$1072&amp;'AQS Data'!$E$2:$E$1072,0)),"")</f>
        <v>3.6</v>
      </c>
      <c r="AD62" s="12" t="str">
        <f t="array" ref="AD62">IFERROR(INDEX('AQS Data'!$P$2:$P$1072,MATCH(Summary!AD$3&amp;MONTH(Summary!$F62)&amp;DAY(Summary!$F62)&amp;AD$2,'AQS Data'!$N$2:$N$1072&amp;'AQS Data'!$M$2:$M$1072&amp;'AQS Data'!$L$2:$L$1072&amp;'AQS Data'!$E$2:$E$1072,0)),"")</f>
        <v/>
      </c>
      <c r="AE62" s="12" t="str">
        <f t="array" ref="AE62">IFERROR(INDEX('AQS Data'!$P$2:$P$1072,MATCH(Summary!AE$3&amp;MONTH(Summary!$F62)&amp;DAY(Summary!$F62)&amp;AE$2,'AQS Data'!$N$2:$N$1072&amp;'AQS Data'!$M$2:$M$1072&amp;'AQS Data'!$L$2:$L$1072&amp;'AQS Data'!$E$2:$E$1072,0)),"")</f>
        <v/>
      </c>
      <c r="AF62" s="12">
        <f t="array" ref="AF62">IFERROR(INDEX('AQS Data'!$P$2:$P$1072,MATCH(Summary!AF$3&amp;MONTH(Summary!$F62)&amp;DAY(Summary!$F62)&amp;AF$2,'AQS Data'!$N$2:$N$1072&amp;'AQS Data'!$M$2:$M$1072&amp;'AQS Data'!$L$2:$L$1072&amp;'AQS Data'!$E$2:$E$1072,0)),"")</f>
        <v>15</v>
      </c>
      <c r="AG62" s="19">
        <f t="array" ref="AG62">IFERROR(INDEX('AQS Data'!$P$2:$P$1072,MATCH(Summary!AG$3&amp;MONTH(Summary!$F62)&amp;DAY(Summary!$F62)&amp;AG$2,'AQS Data'!$N$2:$N$1072&amp;'AQS Data'!$M$2:$M$1072&amp;'AQS Data'!$L$2:$L$1072&amp;'AQS Data'!$E$2:$E$1072,0)),"")</f>
        <v>1.4</v>
      </c>
      <c r="AI62" s="25">
        <v>42945</v>
      </c>
      <c r="AJ62" s="11">
        <f t="array" ref="AJ62">IFERROR(INDEX('AQS Data'!$P$2:$P$1072,MATCH(Summary!AJ$3&amp;MONTH(Summary!$F62)&amp;DAY(Summary!$F62)&amp;AJ$2,'AQS Data'!$N$2:$N$1072&amp;'AQS Data'!$M$2:$M$1072&amp;'AQS Data'!$L$2:$L$1072&amp;'AQS Data'!$E$2:$E$1072,0)),"")</f>
        <v>4.5</v>
      </c>
      <c r="AK62" s="106"/>
      <c r="AL62" s="106"/>
      <c r="AM62" s="12">
        <f t="array" ref="AM62">IFERROR(INDEX('AQS Data'!$P$2:$P$1072,MATCH(Summary!AM$3&amp;MONTH(Summary!$F62)&amp;DAY(Summary!$F62)&amp;AM$2,'AQS Data'!$N$2:$N$1072&amp;'AQS Data'!$M$2:$M$1072&amp;'AQS Data'!$L$2:$L$1072&amp;'AQS Data'!$E$2:$E$1072,0)),"")</f>
        <v>11.7</v>
      </c>
      <c r="AN62" s="19">
        <f t="array" ref="AN62">IFERROR(INDEX('AQS Data'!$P$2:$P$1072,MATCH(Summary!AN$3&amp;MONTH(Summary!$F62)&amp;DAY(Summary!$F62)&amp;AN$2,'AQS Data'!$N$2:$N$1072&amp;'AQS Data'!$M$2:$M$1072&amp;'AQS Data'!$L$2:$L$1072&amp;'AQS Data'!$E$2:$E$1072,0)),"")</f>
        <v>0.9</v>
      </c>
    </row>
    <row r="63" spans="6:40" x14ac:dyDescent="0.25">
      <c r="F63" s="25">
        <v>42946</v>
      </c>
      <c r="G63" s="11" t="str">
        <f t="array" ref="G63">IFERROR(INDEX('AQS Data'!$P$2:$P$1072,MATCH(Summary!G$3&amp;MONTH(Summary!$F63)&amp;DAY(Summary!$F63)&amp;G$2,'AQS Data'!$N$2:$N$1072&amp;'AQS Data'!$M$2:$M$1072&amp;'AQS Data'!$L$2:$L$1072&amp;'AQS Data'!$E$2:$E$1072,0)),"")</f>
        <v/>
      </c>
      <c r="H63" s="12" t="str">
        <f t="array" ref="H63">IFERROR(INDEX('AQS Data'!$P$2:$P$1072,MATCH(Summary!H$3&amp;MONTH(Summary!$F63)&amp;DAY(Summary!$F63)&amp;H$2,'AQS Data'!$N$2:$N$1072&amp;'AQS Data'!$M$2:$M$1072&amp;'AQS Data'!$L$2:$L$1072&amp;'AQS Data'!$E$2:$E$1072,0)),"")</f>
        <v/>
      </c>
      <c r="I63" s="12">
        <f t="array" ref="I63">IFERROR(INDEX('AQS Data'!$P$2:$P$1072,MATCH(Summary!I$3&amp;MONTH(Summary!$F63)&amp;DAY(Summary!$F63)&amp;I$2,'AQS Data'!$N$2:$N$1072&amp;'AQS Data'!$M$2:$M$1072&amp;'AQS Data'!$L$2:$L$1072&amp;'AQS Data'!$E$2:$E$1072,0)),"")</f>
        <v>4.4000000000000004</v>
      </c>
      <c r="J63" s="12" t="str">
        <f t="array" ref="J63">IFERROR(INDEX('AQS Data'!$P$2:$P$1072,MATCH(Summary!J$3&amp;MONTH(Summary!$F63)&amp;DAY(Summary!$F63)&amp;J$2,'AQS Data'!$N$2:$N$1072&amp;'AQS Data'!$M$2:$M$1072&amp;'AQS Data'!$L$2:$L$1072&amp;'AQS Data'!$E$2:$E$1072,0)),"")</f>
        <v/>
      </c>
      <c r="K63" s="12" t="str">
        <f t="array" ref="K63">IFERROR(INDEX('AQS Data'!$P$2:$P$1072,MATCH(Summary!K$3&amp;MONTH(Summary!$F63)&amp;DAY(Summary!$F63)&amp;K$2,'AQS Data'!$N$2:$N$1072&amp;'AQS Data'!$M$2:$M$1072&amp;'AQS Data'!$L$2:$L$1072&amp;'AQS Data'!$E$2:$E$1072,0)),"")</f>
        <v/>
      </c>
      <c r="L63" s="12" t="str">
        <f t="array" ref="L63">IFERROR(INDEX('AQS Data'!$P$2:$P$1072,MATCH(Summary!L$3&amp;MONTH(Summary!$F63)&amp;DAY(Summary!$F63)&amp;L$2,'AQS Data'!$N$2:$N$1072&amp;'AQS Data'!$M$2:$M$1072&amp;'AQS Data'!$L$2:$L$1072&amp;'AQS Data'!$E$2:$E$1072,0)),"")</f>
        <v/>
      </c>
      <c r="M63" s="12" t="str">
        <f t="array" ref="M63">IFERROR(INDEX('AQS Data'!$P$2:$P$1072,MATCH(Summary!M$3&amp;MONTH(Summary!$F63)&amp;DAY(Summary!$F63)&amp;M$2,'AQS Data'!$N$2:$N$1072&amp;'AQS Data'!$M$2:$M$1072&amp;'AQS Data'!$L$2:$L$1072&amp;'AQS Data'!$E$2:$E$1072,0)),"")</f>
        <v/>
      </c>
      <c r="N63" s="12" t="str">
        <f t="array" ref="N63">IFERROR(INDEX('AQS Data'!$P$2:$P$1072,MATCH(Summary!N$3&amp;MONTH(Summary!$F63)&amp;DAY(Summary!$F63)&amp;N$2,'AQS Data'!$N$2:$N$1072&amp;'AQS Data'!$M$2:$M$1072&amp;'AQS Data'!$L$2:$L$1072&amp;'AQS Data'!$E$2:$E$1072,0)),"")</f>
        <v/>
      </c>
      <c r="O63" s="12" t="str">
        <f t="array" ref="O63">IFERROR(INDEX('AQS Data'!$P$2:$P$1072,MATCH(Summary!O$3&amp;MONTH(Summary!$F63)&amp;DAY(Summary!$F63)&amp;O$2,'AQS Data'!$N$2:$N$1072&amp;'AQS Data'!$M$2:$M$1072&amp;'AQS Data'!$L$2:$L$1072&amp;'AQS Data'!$E$2:$E$1072,0)),"")</f>
        <v/>
      </c>
      <c r="P63" s="12" t="str">
        <f t="array" ref="P63">IFERROR(INDEX('AQS Data'!$P$2:$P$1072,MATCH(Summary!P$3&amp;MONTH(Summary!$F63)&amp;DAY(Summary!$F63)&amp;P$2,'AQS Data'!$N$2:$N$1072&amp;'AQS Data'!$M$2:$M$1072&amp;'AQS Data'!$L$2:$L$1072&amp;'AQS Data'!$E$2:$E$1072,0)),"")</f>
        <v/>
      </c>
      <c r="Q63" s="12">
        <f t="array" ref="Q63">IFERROR(INDEX('AQS Data'!$P$2:$P$1072,MATCH(Summary!Q$3&amp;MONTH(Summary!$F63)&amp;DAY(Summary!$F63)&amp;Q$2,'AQS Data'!$N$2:$N$1072&amp;'AQS Data'!$M$2:$M$1072&amp;'AQS Data'!$L$2:$L$1072&amp;'AQS Data'!$E$2:$E$1072,0)),"")</f>
        <v>159.5</v>
      </c>
      <c r="R63" s="12" t="str">
        <f t="array" ref="R63">IFERROR(INDEX('AQS Data'!$P$2:$P$1072,MATCH(Summary!R$3&amp;MONTH(Summary!$F63)&amp;DAY(Summary!$F63)&amp;R$2,'AQS Data'!$N$2:$N$1072&amp;'AQS Data'!$M$2:$M$1072&amp;'AQS Data'!$L$2:$L$1072&amp;'AQS Data'!$E$2:$E$1072,0)),"")</f>
        <v/>
      </c>
      <c r="S63" s="12" t="str">
        <f t="array" ref="S63">IFERROR(INDEX('AQS Data'!$P$2:$P$1072,MATCH(Summary!S$3&amp;MONTH(Summary!$F63)&amp;DAY(Summary!$F63)&amp;S$2,'AQS Data'!$N$2:$N$1072&amp;'AQS Data'!$M$2:$M$1072&amp;'AQS Data'!$L$2:$L$1072&amp;'AQS Data'!$E$2:$E$1072,0)),"")</f>
        <v/>
      </c>
      <c r="T63" s="12" t="str">
        <f t="array" ref="T63">IFERROR(INDEX('AQS Data'!$P$2:$P$1072,MATCH(Summary!T$3&amp;MONTH(Summary!$F63)&amp;DAY(Summary!$F63)&amp;T$2,'AQS Data'!$N$2:$N$1072&amp;'AQS Data'!$M$2:$M$1072&amp;'AQS Data'!$L$2:$L$1072&amp;'AQS Data'!$E$2:$E$1072,0)),"")</f>
        <v/>
      </c>
      <c r="U63" s="12">
        <f t="array" ref="U63">IFERROR(INDEX('AQS Data'!$P$2:$P$1072,MATCH(Summary!U$3&amp;MONTH(Summary!$F63)&amp;DAY(Summary!$F63)&amp;U$2,'AQS Data'!$N$2:$N$1072&amp;'AQS Data'!$M$2:$M$1072&amp;'AQS Data'!$L$2:$L$1072&amp;'AQS Data'!$E$2:$E$1072,0)),"")</f>
        <v>5.4</v>
      </c>
      <c r="V63" s="12" t="str">
        <f t="array" ref="V63">IFERROR(INDEX('AQS Data'!$P$2:$P$1072,MATCH(Summary!V$3&amp;MONTH(Summary!$F63)&amp;DAY(Summary!$F63)&amp;V$2,'AQS Data'!$N$2:$N$1072&amp;'AQS Data'!$M$2:$M$1072&amp;'AQS Data'!$L$2:$L$1072&amp;'AQS Data'!$E$2:$E$1072,0)),"")</f>
        <v/>
      </c>
      <c r="W63" s="12" t="str">
        <f t="array" ref="W63">IFERROR(INDEX('AQS Data'!$P$2:$P$1072,MATCH(Summary!W$3&amp;MONTH(Summary!$F63)&amp;DAY(Summary!$F63)&amp;W$2,'AQS Data'!$N$2:$N$1072&amp;'AQS Data'!$M$2:$M$1072&amp;'AQS Data'!$L$2:$L$1072&amp;'AQS Data'!$E$2:$E$1072,0)),"")</f>
        <v/>
      </c>
      <c r="X63" s="19" t="str">
        <f t="array" ref="X63">IFERROR(INDEX('AQS Data'!$P$2:$P$1072,MATCH(Summary!X$3&amp;MONTH(Summary!$F63)&amp;DAY(Summary!$F63)&amp;X$2,'AQS Data'!$N$2:$N$1072&amp;'AQS Data'!$M$2:$M$1072&amp;'AQS Data'!$L$2:$L$1072&amp;'AQS Data'!$E$2:$E$1072,0)),"")</f>
        <v/>
      </c>
      <c r="Z63" s="25">
        <v>42946</v>
      </c>
      <c r="AA63" s="11" t="str">
        <f t="array" ref="AA63">IFERROR(INDEX('AQS Data'!$P$2:$P$1072,MATCH(Summary!AA$3&amp;MONTH(Summary!$F63)&amp;DAY(Summary!$F63)&amp;AA$2,'AQS Data'!$N$2:$N$1072&amp;'AQS Data'!$M$2:$M$1072&amp;'AQS Data'!$L$2:$L$1072&amp;'AQS Data'!$E$2:$E$1072,0)),"")</f>
        <v/>
      </c>
      <c r="AB63" s="12" t="str">
        <f t="array" ref="AB63">IFERROR(INDEX('AQS Data'!$P$2:$P$1072,MATCH(Summary!AB$3&amp;MONTH(Summary!$F63)&amp;DAY(Summary!$F63)&amp;AB$2,'AQS Data'!$N$2:$N$1072&amp;'AQS Data'!$M$2:$M$1072&amp;'AQS Data'!$L$2:$L$1072&amp;'AQS Data'!$E$2:$E$1072,0)),"")</f>
        <v/>
      </c>
      <c r="AC63" s="12" t="str">
        <f t="array" ref="AC63">IFERROR(INDEX('AQS Data'!$P$2:$P$1072,MATCH(Summary!AC$3&amp;MONTH(Summary!$F63)&amp;DAY(Summary!$F63)&amp;AC$2,'AQS Data'!$N$2:$N$1072&amp;'AQS Data'!$M$2:$M$1072&amp;'AQS Data'!$L$2:$L$1072&amp;'AQS Data'!$E$2:$E$1072,0)),"")</f>
        <v/>
      </c>
      <c r="AD63" s="12">
        <f t="array" ref="AD63">IFERROR(INDEX('AQS Data'!$P$2:$P$1072,MATCH(Summary!AD$3&amp;MONTH(Summary!$F63)&amp;DAY(Summary!$F63)&amp;AD$2,'AQS Data'!$N$2:$N$1072&amp;'AQS Data'!$M$2:$M$1072&amp;'AQS Data'!$L$2:$L$1072&amp;'AQS Data'!$E$2:$E$1072,0)),"")</f>
        <v>5.0999999999999996</v>
      </c>
      <c r="AE63" s="12" t="str">
        <f t="array" ref="AE63">IFERROR(INDEX('AQS Data'!$P$2:$P$1072,MATCH(Summary!AE$3&amp;MONTH(Summary!$F63)&amp;DAY(Summary!$F63)&amp;AE$2,'AQS Data'!$N$2:$N$1072&amp;'AQS Data'!$M$2:$M$1072&amp;'AQS Data'!$L$2:$L$1072&amp;'AQS Data'!$E$2:$E$1072,0)),"")</f>
        <v/>
      </c>
      <c r="AF63" s="12" t="str">
        <f t="array" ref="AF63">IFERROR(INDEX('AQS Data'!$P$2:$P$1072,MATCH(Summary!AF$3&amp;MONTH(Summary!$F63)&amp;DAY(Summary!$F63)&amp;AF$2,'AQS Data'!$N$2:$N$1072&amp;'AQS Data'!$M$2:$M$1072&amp;'AQS Data'!$L$2:$L$1072&amp;'AQS Data'!$E$2:$E$1072,0)),"")</f>
        <v/>
      </c>
      <c r="AG63" s="19" t="str">
        <f t="array" ref="AG63">IFERROR(INDEX('AQS Data'!$P$2:$P$1072,MATCH(Summary!AG$3&amp;MONTH(Summary!$F63)&amp;DAY(Summary!$F63)&amp;AG$2,'AQS Data'!$N$2:$N$1072&amp;'AQS Data'!$M$2:$M$1072&amp;'AQS Data'!$L$2:$L$1072&amp;'AQS Data'!$E$2:$E$1072,0)),"")</f>
        <v/>
      </c>
      <c r="AI63" s="25">
        <v>42946</v>
      </c>
      <c r="AJ63" s="11" t="str">
        <f t="array" ref="AJ63">IFERROR(INDEX('AQS Data'!$P$2:$P$1072,MATCH(Summary!AJ$3&amp;MONTH(Summary!$F63)&amp;DAY(Summary!$F63)&amp;AJ$2,'AQS Data'!$N$2:$N$1072&amp;'AQS Data'!$M$2:$M$1072&amp;'AQS Data'!$L$2:$L$1072&amp;'AQS Data'!$E$2:$E$1072,0)),"")</f>
        <v/>
      </c>
      <c r="AK63" s="106"/>
      <c r="AL63" s="106"/>
      <c r="AM63" s="12" t="str">
        <f t="array" ref="AM63">IFERROR(INDEX('AQS Data'!$P$2:$P$1072,MATCH(Summary!AM$3&amp;MONTH(Summary!$F63)&amp;DAY(Summary!$F63)&amp;AM$2,'AQS Data'!$N$2:$N$1072&amp;'AQS Data'!$M$2:$M$1072&amp;'AQS Data'!$L$2:$L$1072&amp;'AQS Data'!$E$2:$E$1072,0)),"")</f>
        <v/>
      </c>
      <c r="AN63" s="19" t="str">
        <f t="array" ref="AN63">IFERROR(INDEX('AQS Data'!$P$2:$P$1072,MATCH(Summary!AN$3&amp;MONTH(Summary!$F63)&amp;DAY(Summary!$F63)&amp;AN$2,'AQS Data'!$N$2:$N$1072&amp;'AQS Data'!$M$2:$M$1072&amp;'AQS Data'!$L$2:$L$1072&amp;'AQS Data'!$E$2:$E$1072,0)),"")</f>
        <v/>
      </c>
    </row>
    <row r="64" spans="6:40" x14ac:dyDescent="0.25">
      <c r="F64" s="25">
        <v>42947</v>
      </c>
      <c r="G64" s="11" t="str">
        <f t="array" ref="G64">IFERROR(INDEX('AQS Data'!$P$2:$P$1072,MATCH(Summary!G$3&amp;MONTH(Summary!$F64)&amp;DAY(Summary!$F64)&amp;G$2,'AQS Data'!$N$2:$N$1072&amp;'AQS Data'!$M$2:$M$1072&amp;'AQS Data'!$L$2:$L$1072&amp;'AQS Data'!$E$2:$E$1072,0)),"")</f>
        <v/>
      </c>
      <c r="H64" s="12" t="str">
        <f t="array" ref="H64">IFERROR(INDEX('AQS Data'!$P$2:$P$1072,MATCH(Summary!H$3&amp;MONTH(Summary!$F64)&amp;DAY(Summary!$F64)&amp;H$2,'AQS Data'!$N$2:$N$1072&amp;'AQS Data'!$M$2:$M$1072&amp;'AQS Data'!$L$2:$L$1072&amp;'AQS Data'!$E$2:$E$1072,0)),"")</f>
        <v/>
      </c>
      <c r="I64" s="12" t="str">
        <f t="array" ref="I64">IFERROR(INDEX('AQS Data'!$P$2:$P$1072,MATCH(Summary!I$3&amp;MONTH(Summary!$F64)&amp;DAY(Summary!$F64)&amp;I$2,'AQS Data'!$N$2:$N$1072&amp;'AQS Data'!$M$2:$M$1072&amp;'AQS Data'!$L$2:$L$1072&amp;'AQS Data'!$E$2:$E$1072,0)),"")</f>
        <v/>
      </c>
      <c r="J64" s="12">
        <f t="array" ref="J64">IFERROR(INDEX('AQS Data'!$P$2:$P$1072,MATCH(Summary!J$3&amp;MONTH(Summary!$F64)&amp;DAY(Summary!$F64)&amp;J$2,'AQS Data'!$N$2:$N$1072&amp;'AQS Data'!$M$2:$M$1072&amp;'AQS Data'!$L$2:$L$1072&amp;'AQS Data'!$E$2:$E$1072,0)),"")</f>
        <v>4</v>
      </c>
      <c r="K64" s="12" t="str">
        <f t="array" ref="K64">IFERROR(INDEX('AQS Data'!$P$2:$P$1072,MATCH(Summary!K$3&amp;MONTH(Summary!$F64)&amp;DAY(Summary!$F64)&amp;K$2,'AQS Data'!$N$2:$N$1072&amp;'AQS Data'!$M$2:$M$1072&amp;'AQS Data'!$L$2:$L$1072&amp;'AQS Data'!$E$2:$E$1072,0)),"")</f>
        <v/>
      </c>
      <c r="L64" s="12" t="str">
        <f t="array" ref="L64">IFERROR(INDEX('AQS Data'!$P$2:$P$1072,MATCH(Summary!L$3&amp;MONTH(Summary!$F64)&amp;DAY(Summary!$F64)&amp;L$2,'AQS Data'!$N$2:$N$1072&amp;'AQS Data'!$M$2:$M$1072&amp;'AQS Data'!$L$2:$L$1072&amp;'AQS Data'!$E$2:$E$1072,0)),"")</f>
        <v/>
      </c>
      <c r="M64" s="12" t="str">
        <f t="array" ref="M64">IFERROR(INDEX('AQS Data'!$P$2:$P$1072,MATCH(Summary!M$3&amp;MONTH(Summary!$F64)&amp;DAY(Summary!$F64)&amp;M$2,'AQS Data'!$N$2:$N$1072&amp;'AQS Data'!$M$2:$M$1072&amp;'AQS Data'!$L$2:$L$1072&amp;'AQS Data'!$E$2:$E$1072,0)),"")</f>
        <v/>
      </c>
      <c r="N64" s="12" t="str">
        <f t="array" ref="N64">IFERROR(INDEX('AQS Data'!$P$2:$P$1072,MATCH(Summary!N$3&amp;MONTH(Summary!$F64)&amp;DAY(Summary!$F64)&amp;N$2,'AQS Data'!$N$2:$N$1072&amp;'AQS Data'!$M$2:$M$1072&amp;'AQS Data'!$L$2:$L$1072&amp;'AQS Data'!$E$2:$E$1072,0)),"")</f>
        <v/>
      </c>
      <c r="O64" s="12" t="str">
        <f t="array" ref="O64">IFERROR(INDEX('AQS Data'!$P$2:$P$1072,MATCH(Summary!O$3&amp;MONTH(Summary!$F64)&amp;DAY(Summary!$F64)&amp;O$2,'AQS Data'!$N$2:$N$1072&amp;'AQS Data'!$M$2:$M$1072&amp;'AQS Data'!$L$2:$L$1072&amp;'AQS Data'!$E$2:$E$1072,0)),"")</f>
        <v/>
      </c>
      <c r="P64" s="12" t="str">
        <f t="array" ref="P64">IFERROR(INDEX('AQS Data'!$P$2:$P$1072,MATCH(Summary!P$3&amp;MONTH(Summary!$F64)&amp;DAY(Summary!$F64)&amp;P$2,'AQS Data'!$N$2:$N$1072&amp;'AQS Data'!$M$2:$M$1072&amp;'AQS Data'!$L$2:$L$1072&amp;'AQS Data'!$E$2:$E$1072,0)),"")</f>
        <v/>
      </c>
      <c r="Q64" s="12" t="str">
        <f t="array" ref="Q64">IFERROR(INDEX('AQS Data'!$P$2:$P$1072,MATCH(Summary!Q$3&amp;MONTH(Summary!$F64)&amp;DAY(Summary!$F64)&amp;Q$2,'AQS Data'!$N$2:$N$1072&amp;'AQS Data'!$M$2:$M$1072&amp;'AQS Data'!$L$2:$L$1072&amp;'AQS Data'!$E$2:$E$1072,0)),"")</f>
        <v/>
      </c>
      <c r="R64" s="12">
        <f t="array" ref="R64">IFERROR(INDEX('AQS Data'!$P$2:$P$1072,MATCH(Summary!R$3&amp;MONTH(Summary!$F64)&amp;DAY(Summary!$F64)&amp;R$2,'AQS Data'!$N$2:$N$1072&amp;'AQS Data'!$M$2:$M$1072&amp;'AQS Data'!$L$2:$L$1072&amp;'AQS Data'!$E$2:$E$1072,0)),"")</f>
        <v>5.7</v>
      </c>
      <c r="S64" s="12" t="str">
        <f t="array" ref="S64">IFERROR(INDEX('AQS Data'!$P$2:$P$1072,MATCH(Summary!S$3&amp;MONTH(Summary!$F64)&amp;DAY(Summary!$F64)&amp;S$2,'AQS Data'!$N$2:$N$1072&amp;'AQS Data'!$M$2:$M$1072&amp;'AQS Data'!$L$2:$L$1072&amp;'AQS Data'!$E$2:$E$1072,0)),"")</f>
        <v/>
      </c>
      <c r="T64" s="12" t="str">
        <f t="array" ref="T64">IFERROR(INDEX('AQS Data'!$P$2:$P$1072,MATCH(Summary!T$3&amp;MONTH(Summary!$F64)&amp;DAY(Summary!$F64)&amp;T$2,'AQS Data'!$N$2:$N$1072&amp;'AQS Data'!$M$2:$M$1072&amp;'AQS Data'!$L$2:$L$1072&amp;'AQS Data'!$E$2:$E$1072,0)),"")</f>
        <v/>
      </c>
      <c r="U64" s="12" t="str">
        <f t="array" ref="U64">IFERROR(INDEX('AQS Data'!$P$2:$P$1072,MATCH(Summary!U$3&amp;MONTH(Summary!$F64)&amp;DAY(Summary!$F64)&amp;U$2,'AQS Data'!$N$2:$N$1072&amp;'AQS Data'!$M$2:$M$1072&amp;'AQS Data'!$L$2:$L$1072&amp;'AQS Data'!$E$2:$E$1072,0)),"")</f>
        <v/>
      </c>
      <c r="V64" s="12">
        <f t="array" ref="V64">IFERROR(INDEX('AQS Data'!$P$2:$P$1072,MATCH(Summary!V$3&amp;MONTH(Summary!$F64)&amp;DAY(Summary!$F64)&amp;V$2,'AQS Data'!$N$2:$N$1072&amp;'AQS Data'!$M$2:$M$1072&amp;'AQS Data'!$L$2:$L$1072&amp;'AQS Data'!$E$2:$E$1072,0)),"")</f>
        <v>4.4000000000000004</v>
      </c>
      <c r="W64" s="12" t="str">
        <f t="array" ref="W64">IFERROR(INDEX('AQS Data'!$P$2:$P$1072,MATCH(Summary!W$3&amp;MONTH(Summary!$F64)&amp;DAY(Summary!$F64)&amp;W$2,'AQS Data'!$N$2:$N$1072&amp;'AQS Data'!$M$2:$M$1072&amp;'AQS Data'!$L$2:$L$1072&amp;'AQS Data'!$E$2:$E$1072,0)),"")</f>
        <v/>
      </c>
      <c r="X64" s="19" t="str">
        <f t="array" ref="X64">IFERROR(INDEX('AQS Data'!$P$2:$P$1072,MATCH(Summary!X$3&amp;MONTH(Summary!$F64)&amp;DAY(Summary!$F64)&amp;X$2,'AQS Data'!$N$2:$N$1072&amp;'AQS Data'!$M$2:$M$1072&amp;'AQS Data'!$L$2:$L$1072&amp;'AQS Data'!$E$2:$E$1072,0)),"")</f>
        <v/>
      </c>
      <c r="Z64" s="25">
        <v>42947</v>
      </c>
      <c r="AA64" s="11">
        <f t="array" ref="AA64">IFERROR(INDEX('AQS Data'!$P$2:$P$1072,MATCH(Summary!AA$3&amp;MONTH(Summary!$F64)&amp;DAY(Summary!$F64)&amp;AA$2,'AQS Data'!$N$2:$N$1072&amp;'AQS Data'!$M$2:$M$1072&amp;'AQS Data'!$L$2:$L$1072&amp;'AQS Data'!$E$2:$E$1072,0)),"")</f>
        <v>5.2</v>
      </c>
      <c r="AB64" s="12" t="str">
        <f t="array" ref="AB64">IFERROR(INDEX('AQS Data'!$P$2:$P$1072,MATCH(Summary!AB$3&amp;MONTH(Summary!$F64)&amp;DAY(Summary!$F64)&amp;AB$2,'AQS Data'!$N$2:$N$1072&amp;'AQS Data'!$M$2:$M$1072&amp;'AQS Data'!$L$2:$L$1072&amp;'AQS Data'!$E$2:$E$1072,0)),"")</f>
        <v/>
      </c>
      <c r="AC64" s="12" t="str">
        <f t="array" ref="AC64">IFERROR(INDEX('AQS Data'!$P$2:$P$1072,MATCH(Summary!AC$3&amp;MONTH(Summary!$F64)&amp;DAY(Summary!$F64)&amp;AC$2,'AQS Data'!$N$2:$N$1072&amp;'AQS Data'!$M$2:$M$1072&amp;'AQS Data'!$L$2:$L$1072&amp;'AQS Data'!$E$2:$E$1072,0)),"")</f>
        <v/>
      </c>
      <c r="AD64" s="12" t="str">
        <f t="array" ref="AD64">IFERROR(INDEX('AQS Data'!$P$2:$P$1072,MATCH(Summary!AD$3&amp;MONTH(Summary!$F64)&amp;DAY(Summary!$F64)&amp;AD$2,'AQS Data'!$N$2:$N$1072&amp;'AQS Data'!$M$2:$M$1072&amp;'AQS Data'!$L$2:$L$1072&amp;'AQS Data'!$E$2:$E$1072,0)),"")</f>
        <v/>
      </c>
      <c r="AE64" s="12">
        <f t="array" ref="AE64">IFERROR(INDEX('AQS Data'!$P$2:$P$1072,MATCH(Summary!AE$3&amp;MONTH(Summary!$F64)&amp;DAY(Summary!$F64)&amp;AE$2,'AQS Data'!$N$2:$N$1072&amp;'AQS Data'!$M$2:$M$1072&amp;'AQS Data'!$L$2:$L$1072&amp;'AQS Data'!$E$2:$E$1072,0)),"")</f>
        <v>4.8</v>
      </c>
      <c r="AF64" s="12" t="str">
        <f t="array" ref="AF64">IFERROR(INDEX('AQS Data'!$P$2:$P$1072,MATCH(Summary!AF$3&amp;MONTH(Summary!$F64)&amp;DAY(Summary!$F64)&amp;AF$2,'AQS Data'!$N$2:$N$1072&amp;'AQS Data'!$M$2:$M$1072&amp;'AQS Data'!$L$2:$L$1072&amp;'AQS Data'!$E$2:$E$1072,0)),"")</f>
        <v/>
      </c>
      <c r="AG64" s="19" t="str">
        <f t="array" ref="AG64">IFERROR(INDEX('AQS Data'!$P$2:$P$1072,MATCH(Summary!AG$3&amp;MONTH(Summary!$F64)&amp;DAY(Summary!$F64)&amp;AG$2,'AQS Data'!$N$2:$N$1072&amp;'AQS Data'!$M$2:$M$1072&amp;'AQS Data'!$L$2:$L$1072&amp;'AQS Data'!$E$2:$E$1072,0)),"")</f>
        <v/>
      </c>
      <c r="AI64" s="25">
        <v>42947</v>
      </c>
      <c r="AJ64" s="11" t="str">
        <f t="array" ref="AJ64">IFERROR(INDEX('AQS Data'!$P$2:$P$1072,MATCH(Summary!AJ$3&amp;MONTH(Summary!$F64)&amp;DAY(Summary!$F64)&amp;AJ$2,'AQS Data'!$N$2:$N$1072&amp;'AQS Data'!$M$2:$M$1072&amp;'AQS Data'!$L$2:$L$1072&amp;'AQS Data'!$E$2:$E$1072,0)),"")</f>
        <v/>
      </c>
      <c r="AK64" s="106"/>
      <c r="AL64" s="106"/>
      <c r="AM64" s="12" t="str">
        <f t="array" ref="AM64">IFERROR(INDEX('AQS Data'!$P$2:$P$1072,MATCH(Summary!AM$3&amp;MONTH(Summary!$F64)&amp;DAY(Summary!$F64)&amp;AM$2,'AQS Data'!$N$2:$N$1072&amp;'AQS Data'!$M$2:$M$1072&amp;'AQS Data'!$L$2:$L$1072&amp;'AQS Data'!$E$2:$E$1072,0)),"")</f>
        <v/>
      </c>
      <c r="AN64" s="19" t="str">
        <f t="array" ref="AN64">IFERROR(INDEX('AQS Data'!$P$2:$P$1072,MATCH(Summary!AN$3&amp;MONTH(Summary!$F64)&amp;DAY(Summary!$F64)&amp;AN$2,'AQS Data'!$N$2:$N$1072&amp;'AQS Data'!$M$2:$M$1072&amp;'AQS Data'!$L$2:$L$1072&amp;'AQS Data'!$E$2:$E$1072,0)),"")</f>
        <v/>
      </c>
    </row>
    <row r="65" spans="6:40" x14ac:dyDescent="0.25">
      <c r="F65" s="25">
        <v>42948</v>
      </c>
      <c r="G65" s="11">
        <f t="array" ref="G65">IFERROR(INDEX('AQS Data'!$P$2:$P$1072,MATCH(Summary!G$3&amp;MONTH(Summary!$F65)&amp;DAY(Summary!$F65)&amp;G$2,'AQS Data'!$N$2:$N$1072&amp;'AQS Data'!$M$2:$M$1072&amp;'AQS Data'!$L$2:$L$1072&amp;'AQS Data'!$E$2:$E$1072,0)),"")</f>
        <v>4.2</v>
      </c>
      <c r="H65" s="12">
        <f t="array" ref="H65">IFERROR(INDEX('AQS Data'!$P$2:$P$1072,MATCH(Summary!H$3&amp;MONTH(Summary!$F65)&amp;DAY(Summary!$F65)&amp;H$2,'AQS Data'!$N$2:$N$1072&amp;'AQS Data'!$M$2:$M$1072&amp;'AQS Data'!$L$2:$L$1072&amp;'AQS Data'!$E$2:$E$1072,0)),"")</f>
        <v>4.3</v>
      </c>
      <c r="I65" s="12" t="str">
        <f t="array" ref="I65">IFERROR(INDEX('AQS Data'!$P$2:$P$1072,MATCH(Summary!I$3&amp;MONTH(Summary!$F65)&amp;DAY(Summary!$F65)&amp;I$2,'AQS Data'!$N$2:$N$1072&amp;'AQS Data'!$M$2:$M$1072&amp;'AQS Data'!$L$2:$L$1072&amp;'AQS Data'!$E$2:$E$1072,0)),"")</f>
        <v/>
      </c>
      <c r="J65" s="12" t="str">
        <f t="array" ref="J65">IFERROR(INDEX('AQS Data'!$P$2:$P$1072,MATCH(Summary!J$3&amp;MONTH(Summary!$F65)&amp;DAY(Summary!$F65)&amp;J$2,'AQS Data'!$N$2:$N$1072&amp;'AQS Data'!$M$2:$M$1072&amp;'AQS Data'!$L$2:$L$1072&amp;'AQS Data'!$E$2:$E$1072,0)),"")</f>
        <v/>
      </c>
      <c r="K65" s="12">
        <f t="array" ref="K65">IFERROR(INDEX('AQS Data'!$P$2:$P$1072,MATCH(Summary!K$3&amp;MONTH(Summary!$F65)&amp;DAY(Summary!$F65)&amp;K$2,'AQS Data'!$N$2:$N$1072&amp;'AQS Data'!$M$2:$M$1072&amp;'AQS Data'!$L$2:$L$1072&amp;'AQS Data'!$E$2:$E$1072,0)),"")</f>
        <v>2.6</v>
      </c>
      <c r="L65" s="12">
        <f t="array" ref="L65">IFERROR(INDEX('AQS Data'!$P$2:$P$1072,MATCH(Summary!L$3&amp;MONTH(Summary!$F65)&amp;DAY(Summary!$F65)&amp;L$2,'AQS Data'!$N$2:$N$1072&amp;'AQS Data'!$M$2:$M$1072&amp;'AQS Data'!$L$2:$L$1072&amp;'AQS Data'!$E$2:$E$1072,0)),"")</f>
        <v>3</v>
      </c>
      <c r="M65" s="12" t="str">
        <f t="array" ref="M65">IFERROR(INDEX('AQS Data'!$P$2:$P$1072,MATCH(Summary!M$3&amp;MONTH(Summary!$F65)&amp;DAY(Summary!$F65)&amp;M$2,'AQS Data'!$N$2:$N$1072&amp;'AQS Data'!$M$2:$M$1072&amp;'AQS Data'!$L$2:$L$1072&amp;'AQS Data'!$E$2:$E$1072,0)),"")</f>
        <v/>
      </c>
      <c r="N65" s="12" t="str">
        <f t="array" ref="N65">IFERROR(INDEX('AQS Data'!$P$2:$P$1072,MATCH(Summary!N$3&amp;MONTH(Summary!$F65)&amp;DAY(Summary!$F65)&amp;N$2,'AQS Data'!$N$2:$N$1072&amp;'AQS Data'!$M$2:$M$1072&amp;'AQS Data'!$L$2:$L$1072&amp;'AQS Data'!$E$2:$E$1072,0)),"")</f>
        <v/>
      </c>
      <c r="O65" s="12">
        <f t="array" ref="O65">IFERROR(INDEX('AQS Data'!$P$2:$P$1072,MATCH(Summary!O$3&amp;MONTH(Summary!$F65)&amp;DAY(Summary!$F65)&amp;O$2,'AQS Data'!$N$2:$N$1072&amp;'AQS Data'!$M$2:$M$1072&amp;'AQS Data'!$L$2:$L$1072&amp;'AQS Data'!$E$2:$E$1072,0)),"")</f>
        <v>2.7</v>
      </c>
      <c r="P65" s="12">
        <f t="array" ref="P65">IFERROR(INDEX('AQS Data'!$P$2:$P$1072,MATCH(Summary!P$3&amp;MONTH(Summary!$F65)&amp;DAY(Summary!$F65)&amp;P$2,'AQS Data'!$N$2:$N$1072&amp;'AQS Data'!$M$2:$M$1072&amp;'AQS Data'!$L$2:$L$1072&amp;'AQS Data'!$E$2:$E$1072,0)),"")</f>
        <v>2.7</v>
      </c>
      <c r="Q65" s="12" t="str">
        <f t="array" ref="Q65">IFERROR(INDEX('AQS Data'!$P$2:$P$1072,MATCH(Summary!Q$3&amp;MONTH(Summary!$F65)&amp;DAY(Summary!$F65)&amp;Q$2,'AQS Data'!$N$2:$N$1072&amp;'AQS Data'!$M$2:$M$1072&amp;'AQS Data'!$L$2:$L$1072&amp;'AQS Data'!$E$2:$E$1072,0)),"")</f>
        <v/>
      </c>
      <c r="R65" s="12" t="str">
        <f t="array" ref="R65">IFERROR(INDEX('AQS Data'!$P$2:$P$1072,MATCH(Summary!R$3&amp;MONTH(Summary!$F65)&amp;DAY(Summary!$F65)&amp;R$2,'AQS Data'!$N$2:$N$1072&amp;'AQS Data'!$M$2:$M$1072&amp;'AQS Data'!$L$2:$L$1072&amp;'AQS Data'!$E$2:$E$1072,0)),"")</f>
        <v/>
      </c>
      <c r="S65" s="12">
        <f t="array" ref="S65">IFERROR(INDEX('AQS Data'!$P$2:$P$1072,MATCH(Summary!S$3&amp;MONTH(Summary!$F65)&amp;DAY(Summary!$F65)&amp;S$2,'AQS Data'!$N$2:$N$1072&amp;'AQS Data'!$M$2:$M$1072&amp;'AQS Data'!$L$2:$L$1072&amp;'AQS Data'!$E$2:$E$1072,0)),"")</f>
        <v>2.2000000000000002</v>
      </c>
      <c r="T65" s="12">
        <f t="array" ref="T65">IFERROR(INDEX('AQS Data'!$P$2:$P$1072,MATCH(Summary!T$3&amp;MONTH(Summary!$F65)&amp;DAY(Summary!$F65)&amp;T$2,'AQS Data'!$N$2:$N$1072&amp;'AQS Data'!$M$2:$M$1072&amp;'AQS Data'!$L$2:$L$1072&amp;'AQS Data'!$E$2:$E$1072,0)),"")</f>
        <v>3.3</v>
      </c>
      <c r="U65" s="12" t="str">
        <f t="array" ref="U65">IFERROR(INDEX('AQS Data'!$P$2:$P$1072,MATCH(Summary!U$3&amp;MONTH(Summary!$F65)&amp;DAY(Summary!$F65)&amp;U$2,'AQS Data'!$N$2:$N$1072&amp;'AQS Data'!$M$2:$M$1072&amp;'AQS Data'!$L$2:$L$1072&amp;'AQS Data'!$E$2:$E$1072,0)),"")</f>
        <v/>
      </c>
      <c r="V65" s="12" t="str">
        <f t="array" ref="V65">IFERROR(INDEX('AQS Data'!$P$2:$P$1072,MATCH(Summary!V$3&amp;MONTH(Summary!$F65)&amp;DAY(Summary!$F65)&amp;V$2,'AQS Data'!$N$2:$N$1072&amp;'AQS Data'!$M$2:$M$1072&amp;'AQS Data'!$L$2:$L$1072&amp;'AQS Data'!$E$2:$E$1072,0)),"")</f>
        <v/>
      </c>
      <c r="W65" s="12">
        <f t="array" ref="W65">IFERROR(INDEX('AQS Data'!$P$2:$P$1072,MATCH(Summary!W$3&amp;MONTH(Summary!$F65)&amp;DAY(Summary!$F65)&amp;W$2,'AQS Data'!$N$2:$N$1072&amp;'AQS Data'!$M$2:$M$1072&amp;'AQS Data'!$L$2:$L$1072&amp;'AQS Data'!$E$2:$E$1072,0)),"")</f>
        <v>10.3</v>
      </c>
      <c r="X65" s="19">
        <f t="array" ref="X65">IFERROR(INDEX('AQS Data'!$P$2:$P$1072,MATCH(Summary!X$3&amp;MONTH(Summary!$F65)&amp;DAY(Summary!$F65)&amp;X$2,'AQS Data'!$N$2:$N$1072&amp;'AQS Data'!$M$2:$M$1072&amp;'AQS Data'!$L$2:$L$1072&amp;'AQS Data'!$E$2:$E$1072,0)),"")</f>
        <v>3.2</v>
      </c>
      <c r="Z65" s="25">
        <v>42948</v>
      </c>
      <c r="AA65" s="11" t="str">
        <f t="array" ref="AA65">IFERROR(INDEX('AQS Data'!$P$2:$P$1072,MATCH(Summary!AA$3&amp;MONTH(Summary!$F65)&amp;DAY(Summary!$F65)&amp;AA$2,'AQS Data'!$N$2:$N$1072&amp;'AQS Data'!$M$2:$M$1072&amp;'AQS Data'!$L$2:$L$1072&amp;'AQS Data'!$E$2:$E$1072,0)),"")</f>
        <v/>
      </c>
      <c r="AB65" s="12">
        <f t="array" ref="AB65">IFERROR(INDEX('AQS Data'!$P$2:$P$1072,MATCH(Summary!AB$3&amp;MONTH(Summary!$F65)&amp;DAY(Summary!$F65)&amp;AB$2,'AQS Data'!$N$2:$N$1072&amp;'AQS Data'!$M$2:$M$1072&amp;'AQS Data'!$L$2:$L$1072&amp;'AQS Data'!$E$2:$E$1072,0)),"")</f>
        <v>2</v>
      </c>
      <c r="AC65" s="12">
        <f t="array" ref="AC65">IFERROR(INDEX('AQS Data'!$P$2:$P$1072,MATCH(Summary!AC$3&amp;MONTH(Summary!$F65)&amp;DAY(Summary!$F65)&amp;AC$2,'AQS Data'!$N$2:$N$1072&amp;'AQS Data'!$M$2:$M$1072&amp;'AQS Data'!$L$2:$L$1072&amp;'AQS Data'!$E$2:$E$1072,0)),"")</f>
        <v>4</v>
      </c>
      <c r="AD65" s="12" t="str">
        <f t="array" ref="AD65">IFERROR(INDEX('AQS Data'!$P$2:$P$1072,MATCH(Summary!AD$3&amp;MONTH(Summary!$F65)&amp;DAY(Summary!$F65)&amp;AD$2,'AQS Data'!$N$2:$N$1072&amp;'AQS Data'!$M$2:$M$1072&amp;'AQS Data'!$L$2:$L$1072&amp;'AQS Data'!$E$2:$E$1072,0)),"")</f>
        <v/>
      </c>
      <c r="AE65" s="12" t="str">
        <f t="array" ref="AE65">IFERROR(INDEX('AQS Data'!$P$2:$P$1072,MATCH(Summary!AE$3&amp;MONTH(Summary!$F65)&amp;DAY(Summary!$F65)&amp;AE$2,'AQS Data'!$N$2:$N$1072&amp;'AQS Data'!$M$2:$M$1072&amp;'AQS Data'!$L$2:$L$1072&amp;'AQS Data'!$E$2:$E$1072,0)),"")</f>
        <v/>
      </c>
      <c r="AF65" s="12">
        <f t="array" ref="AF65">IFERROR(INDEX('AQS Data'!$P$2:$P$1072,MATCH(Summary!AF$3&amp;MONTH(Summary!$F65)&amp;DAY(Summary!$F65)&amp;AF$2,'AQS Data'!$N$2:$N$1072&amp;'AQS Data'!$M$2:$M$1072&amp;'AQS Data'!$L$2:$L$1072&amp;'AQS Data'!$E$2:$E$1072,0)),"")</f>
        <v>10.1</v>
      </c>
      <c r="AG65" s="19">
        <f t="array" ref="AG65">IFERROR(INDEX('AQS Data'!$P$2:$P$1072,MATCH(Summary!AG$3&amp;MONTH(Summary!$F65)&amp;DAY(Summary!$F65)&amp;AG$2,'AQS Data'!$N$2:$N$1072&amp;'AQS Data'!$M$2:$M$1072&amp;'AQS Data'!$L$2:$L$1072&amp;'AQS Data'!$E$2:$E$1072,0)),"")</f>
        <v>3.2</v>
      </c>
      <c r="AI65" s="25">
        <v>42948</v>
      </c>
      <c r="AJ65" s="11">
        <f t="array" ref="AJ65">IFERROR(INDEX('AQS Data'!$P$2:$P$1072,MATCH(Summary!AJ$3&amp;MONTH(Summary!$F65)&amp;DAY(Summary!$F65)&amp;AJ$2,'AQS Data'!$N$2:$N$1072&amp;'AQS Data'!$M$2:$M$1072&amp;'AQS Data'!$L$2:$L$1072&amp;'AQS Data'!$E$2:$E$1072,0)),"")</f>
        <v>5.8</v>
      </c>
      <c r="AK65" s="106"/>
      <c r="AL65" s="106"/>
      <c r="AM65" s="12">
        <f t="array" ref="AM65">IFERROR(INDEX('AQS Data'!$P$2:$P$1072,MATCH(Summary!AM$3&amp;MONTH(Summary!$F65)&amp;DAY(Summary!$F65)&amp;AM$2,'AQS Data'!$N$2:$N$1072&amp;'AQS Data'!$M$2:$M$1072&amp;'AQS Data'!$L$2:$L$1072&amp;'AQS Data'!$E$2:$E$1072,0)),"")</f>
        <v>7.6</v>
      </c>
      <c r="AN65" s="19">
        <f t="array" ref="AN65">IFERROR(INDEX('AQS Data'!$P$2:$P$1072,MATCH(Summary!AN$3&amp;MONTH(Summary!$F65)&amp;DAY(Summary!$F65)&amp;AN$2,'AQS Data'!$N$2:$N$1072&amp;'AQS Data'!$M$2:$M$1072&amp;'AQS Data'!$L$2:$L$1072&amp;'AQS Data'!$E$2:$E$1072,0)),"")</f>
        <v>2.6</v>
      </c>
    </row>
    <row r="66" spans="6:40" x14ac:dyDescent="0.25">
      <c r="F66" s="25">
        <v>42949</v>
      </c>
      <c r="G66" s="11" t="str">
        <f t="array" ref="G66">IFERROR(INDEX('AQS Data'!$P$2:$P$1072,MATCH(Summary!G$3&amp;MONTH(Summary!$F66)&amp;DAY(Summary!$F66)&amp;G$2,'AQS Data'!$N$2:$N$1072&amp;'AQS Data'!$M$2:$M$1072&amp;'AQS Data'!$L$2:$L$1072&amp;'AQS Data'!$E$2:$E$1072,0)),"")</f>
        <v/>
      </c>
      <c r="H66" s="12" t="str">
        <f t="array" ref="H66">IFERROR(INDEX('AQS Data'!$P$2:$P$1072,MATCH(Summary!H$3&amp;MONTH(Summary!$F66)&amp;DAY(Summary!$F66)&amp;H$2,'AQS Data'!$N$2:$N$1072&amp;'AQS Data'!$M$2:$M$1072&amp;'AQS Data'!$L$2:$L$1072&amp;'AQS Data'!$E$2:$E$1072,0)),"")</f>
        <v/>
      </c>
      <c r="I66" s="12">
        <f t="array" ref="I66">IFERROR(INDEX('AQS Data'!$P$2:$P$1072,MATCH(Summary!I$3&amp;MONTH(Summary!$F66)&amp;DAY(Summary!$F66)&amp;I$2,'AQS Data'!$N$2:$N$1072&amp;'AQS Data'!$M$2:$M$1072&amp;'AQS Data'!$L$2:$L$1072&amp;'AQS Data'!$E$2:$E$1072,0)),"")</f>
        <v>4.4000000000000004</v>
      </c>
      <c r="J66" s="12" t="str">
        <f t="array" ref="J66">IFERROR(INDEX('AQS Data'!$P$2:$P$1072,MATCH(Summary!J$3&amp;MONTH(Summary!$F66)&amp;DAY(Summary!$F66)&amp;J$2,'AQS Data'!$N$2:$N$1072&amp;'AQS Data'!$M$2:$M$1072&amp;'AQS Data'!$L$2:$L$1072&amp;'AQS Data'!$E$2:$E$1072,0)),"")</f>
        <v/>
      </c>
      <c r="K66" s="12" t="str">
        <f t="array" ref="K66">IFERROR(INDEX('AQS Data'!$P$2:$P$1072,MATCH(Summary!K$3&amp;MONTH(Summary!$F66)&amp;DAY(Summary!$F66)&amp;K$2,'AQS Data'!$N$2:$N$1072&amp;'AQS Data'!$M$2:$M$1072&amp;'AQS Data'!$L$2:$L$1072&amp;'AQS Data'!$E$2:$E$1072,0)),"")</f>
        <v/>
      </c>
      <c r="L66" s="12" t="str">
        <f t="array" ref="L66">IFERROR(INDEX('AQS Data'!$P$2:$P$1072,MATCH(Summary!L$3&amp;MONTH(Summary!$F66)&amp;DAY(Summary!$F66)&amp;L$2,'AQS Data'!$N$2:$N$1072&amp;'AQS Data'!$M$2:$M$1072&amp;'AQS Data'!$L$2:$L$1072&amp;'AQS Data'!$E$2:$E$1072,0)),"")</f>
        <v/>
      </c>
      <c r="M66" s="12">
        <f t="array" ref="M66">IFERROR(INDEX('AQS Data'!$P$2:$P$1072,MATCH(Summary!M$3&amp;MONTH(Summary!$F66)&amp;DAY(Summary!$F66)&amp;M$2,'AQS Data'!$N$2:$N$1072&amp;'AQS Data'!$M$2:$M$1072&amp;'AQS Data'!$L$2:$L$1072&amp;'AQS Data'!$E$2:$E$1072,0)),"")</f>
        <v>20.6</v>
      </c>
      <c r="N66" s="12" t="str">
        <f t="array" ref="N66">IFERROR(INDEX('AQS Data'!$P$2:$P$1072,MATCH(Summary!N$3&amp;MONTH(Summary!$F66)&amp;DAY(Summary!$F66)&amp;N$2,'AQS Data'!$N$2:$N$1072&amp;'AQS Data'!$M$2:$M$1072&amp;'AQS Data'!$L$2:$L$1072&amp;'AQS Data'!$E$2:$E$1072,0)),"")</f>
        <v/>
      </c>
      <c r="O66" s="12" t="str">
        <f t="array" ref="O66">IFERROR(INDEX('AQS Data'!$P$2:$P$1072,MATCH(Summary!O$3&amp;MONTH(Summary!$F66)&amp;DAY(Summary!$F66)&amp;O$2,'AQS Data'!$N$2:$N$1072&amp;'AQS Data'!$M$2:$M$1072&amp;'AQS Data'!$L$2:$L$1072&amp;'AQS Data'!$E$2:$E$1072,0)),"")</f>
        <v/>
      </c>
      <c r="P66" s="12" t="str">
        <f t="array" ref="P66">IFERROR(INDEX('AQS Data'!$P$2:$P$1072,MATCH(Summary!P$3&amp;MONTH(Summary!$F66)&amp;DAY(Summary!$F66)&amp;P$2,'AQS Data'!$N$2:$N$1072&amp;'AQS Data'!$M$2:$M$1072&amp;'AQS Data'!$L$2:$L$1072&amp;'AQS Data'!$E$2:$E$1072,0)),"")</f>
        <v/>
      </c>
      <c r="Q66" s="12">
        <f t="array" ref="Q66">IFERROR(INDEX('AQS Data'!$P$2:$P$1072,MATCH(Summary!Q$3&amp;MONTH(Summary!$F66)&amp;DAY(Summary!$F66)&amp;Q$2,'AQS Data'!$N$2:$N$1072&amp;'AQS Data'!$M$2:$M$1072&amp;'AQS Data'!$L$2:$L$1072&amp;'AQS Data'!$E$2:$E$1072,0)),"")</f>
        <v>89.7</v>
      </c>
      <c r="R66" s="12" t="str">
        <f t="array" ref="R66">IFERROR(INDEX('AQS Data'!$P$2:$P$1072,MATCH(Summary!R$3&amp;MONTH(Summary!$F66)&amp;DAY(Summary!$F66)&amp;R$2,'AQS Data'!$N$2:$N$1072&amp;'AQS Data'!$M$2:$M$1072&amp;'AQS Data'!$L$2:$L$1072&amp;'AQS Data'!$E$2:$E$1072,0)),"")</f>
        <v/>
      </c>
      <c r="S66" s="12" t="str">
        <f t="array" ref="S66">IFERROR(INDEX('AQS Data'!$P$2:$P$1072,MATCH(Summary!S$3&amp;MONTH(Summary!$F66)&amp;DAY(Summary!$F66)&amp;S$2,'AQS Data'!$N$2:$N$1072&amp;'AQS Data'!$M$2:$M$1072&amp;'AQS Data'!$L$2:$L$1072&amp;'AQS Data'!$E$2:$E$1072,0)),"")</f>
        <v/>
      </c>
      <c r="T66" s="12" t="str">
        <f t="array" ref="T66">IFERROR(INDEX('AQS Data'!$P$2:$P$1072,MATCH(Summary!T$3&amp;MONTH(Summary!$F66)&amp;DAY(Summary!$F66)&amp;T$2,'AQS Data'!$N$2:$N$1072&amp;'AQS Data'!$M$2:$M$1072&amp;'AQS Data'!$L$2:$L$1072&amp;'AQS Data'!$E$2:$E$1072,0)),"")</f>
        <v/>
      </c>
      <c r="U66" s="12">
        <f t="array" ref="U66">IFERROR(INDEX('AQS Data'!$P$2:$P$1072,MATCH(Summary!U$3&amp;MONTH(Summary!$F66)&amp;DAY(Summary!$F66)&amp;U$2,'AQS Data'!$N$2:$N$1072&amp;'AQS Data'!$M$2:$M$1072&amp;'AQS Data'!$L$2:$L$1072&amp;'AQS Data'!$E$2:$E$1072,0)),"")</f>
        <v>7.1</v>
      </c>
      <c r="V66" s="12" t="str">
        <f t="array" ref="V66">IFERROR(INDEX('AQS Data'!$P$2:$P$1072,MATCH(Summary!V$3&amp;MONTH(Summary!$F66)&amp;DAY(Summary!$F66)&amp;V$2,'AQS Data'!$N$2:$N$1072&amp;'AQS Data'!$M$2:$M$1072&amp;'AQS Data'!$L$2:$L$1072&amp;'AQS Data'!$E$2:$E$1072,0)),"")</f>
        <v/>
      </c>
      <c r="W66" s="12" t="str">
        <f t="array" ref="W66">IFERROR(INDEX('AQS Data'!$P$2:$P$1072,MATCH(Summary!W$3&amp;MONTH(Summary!$F66)&amp;DAY(Summary!$F66)&amp;W$2,'AQS Data'!$N$2:$N$1072&amp;'AQS Data'!$M$2:$M$1072&amp;'AQS Data'!$L$2:$L$1072&amp;'AQS Data'!$E$2:$E$1072,0)),"")</f>
        <v/>
      </c>
      <c r="X66" s="19" t="str">
        <f t="array" ref="X66">IFERROR(INDEX('AQS Data'!$P$2:$P$1072,MATCH(Summary!X$3&amp;MONTH(Summary!$F66)&amp;DAY(Summary!$F66)&amp;X$2,'AQS Data'!$N$2:$N$1072&amp;'AQS Data'!$M$2:$M$1072&amp;'AQS Data'!$L$2:$L$1072&amp;'AQS Data'!$E$2:$E$1072,0)),"")</f>
        <v/>
      </c>
      <c r="Z66" s="25">
        <v>42949</v>
      </c>
      <c r="AA66" s="11" t="str">
        <f t="array" ref="AA66">IFERROR(INDEX('AQS Data'!$P$2:$P$1072,MATCH(Summary!AA$3&amp;MONTH(Summary!$F66)&amp;DAY(Summary!$F66)&amp;AA$2,'AQS Data'!$N$2:$N$1072&amp;'AQS Data'!$M$2:$M$1072&amp;'AQS Data'!$L$2:$L$1072&amp;'AQS Data'!$E$2:$E$1072,0)),"")</f>
        <v/>
      </c>
      <c r="AB66" s="12" t="str">
        <f t="array" ref="AB66">IFERROR(INDEX('AQS Data'!$P$2:$P$1072,MATCH(Summary!AB$3&amp;MONTH(Summary!$F66)&amp;DAY(Summary!$F66)&amp;AB$2,'AQS Data'!$N$2:$N$1072&amp;'AQS Data'!$M$2:$M$1072&amp;'AQS Data'!$L$2:$L$1072&amp;'AQS Data'!$E$2:$E$1072,0)),"")</f>
        <v/>
      </c>
      <c r="AC66" s="12" t="str">
        <f t="array" ref="AC66">IFERROR(INDEX('AQS Data'!$P$2:$P$1072,MATCH(Summary!AC$3&amp;MONTH(Summary!$F66)&amp;DAY(Summary!$F66)&amp;AC$2,'AQS Data'!$N$2:$N$1072&amp;'AQS Data'!$M$2:$M$1072&amp;'AQS Data'!$L$2:$L$1072&amp;'AQS Data'!$E$2:$E$1072,0)),"")</f>
        <v/>
      </c>
      <c r="AD66" s="12">
        <f t="array" ref="AD66">IFERROR(INDEX('AQS Data'!$P$2:$P$1072,MATCH(Summary!AD$3&amp;MONTH(Summary!$F66)&amp;DAY(Summary!$F66)&amp;AD$2,'AQS Data'!$N$2:$N$1072&amp;'AQS Data'!$M$2:$M$1072&amp;'AQS Data'!$L$2:$L$1072&amp;'AQS Data'!$E$2:$E$1072,0)),"")</f>
        <v>8.4</v>
      </c>
      <c r="AE66" s="12" t="str">
        <f t="array" ref="AE66">IFERROR(INDEX('AQS Data'!$P$2:$P$1072,MATCH(Summary!AE$3&amp;MONTH(Summary!$F66)&amp;DAY(Summary!$F66)&amp;AE$2,'AQS Data'!$N$2:$N$1072&amp;'AQS Data'!$M$2:$M$1072&amp;'AQS Data'!$L$2:$L$1072&amp;'AQS Data'!$E$2:$E$1072,0)),"")</f>
        <v/>
      </c>
      <c r="AF66" s="12" t="str">
        <f t="array" ref="AF66">IFERROR(INDEX('AQS Data'!$P$2:$P$1072,MATCH(Summary!AF$3&amp;MONTH(Summary!$F66)&amp;DAY(Summary!$F66)&amp;AF$2,'AQS Data'!$N$2:$N$1072&amp;'AQS Data'!$M$2:$M$1072&amp;'AQS Data'!$L$2:$L$1072&amp;'AQS Data'!$E$2:$E$1072,0)),"")</f>
        <v/>
      </c>
      <c r="AG66" s="19" t="str">
        <f t="array" ref="AG66">IFERROR(INDEX('AQS Data'!$P$2:$P$1072,MATCH(Summary!AG$3&amp;MONTH(Summary!$F66)&amp;DAY(Summary!$F66)&amp;AG$2,'AQS Data'!$N$2:$N$1072&amp;'AQS Data'!$M$2:$M$1072&amp;'AQS Data'!$L$2:$L$1072&amp;'AQS Data'!$E$2:$E$1072,0)),"")</f>
        <v/>
      </c>
      <c r="AI66" s="25">
        <v>42949</v>
      </c>
      <c r="AJ66" s="11" t="str">
        <f t="array" ref="AJ66">IFERROR(INDEX('AQS Data'!$P$2:$P$1072,MATCH(Summary!AJ$3&amp;MONTH(Summary!$F66)&amp;DAY(Summary!$F66)&amp;AJ$2,'AQS Data'!$N$2:$N$1072&amp;'AQS Data'!$M$2:$M$1072&amp;'AQS Data'!$L$2:$L$1072&amp;'AQS Data'!$E$2:$E$1072,0)),"")</f>
        <v/>
      </c>
      <c r="AK66" s="106"/>
      <c r="AL66" s="106"/>
      <c r="AM66" s="12" t="str">
        <f t="array" ref="AM66">IFERROR(INDEX('AQS Data'!$P$2:$P$1072,MATCH(Summary!AM$3&amp;MONTH(Summary!$F66)&amp;DAY(Summary!$F66)&amp;AM$2,'AQS Data'!$N$2:$N$1072&amp;'AQS Data'!$M$2:$M$1072&amp;'AQS Data'!$L$2:$L$1072&amp;'AQS Data'!$E$2:$E$1072,0)),"")</f>
        <v/>
      </c>
      <c r="AN66" s="19" t="str">
        <f t="array" ref="AN66">IFERROR(INDEX('AQS Data'!$P$2:$P$1072,MATCH(Summary!AN$3&amp;MONTH(Summary!$F66)&amp;DAY(Summary!$F66)&amp;AN$2,'AQS Data'!$N$2:$N$1072&amp;'AQS Data'!$M$2:$M$1072&amp;'AQS Data'!$L$2:$L$1072&amp;'AQS Data'!$E$2:$E$1072,0)),"")</f>
        <v/>
      </c>
    </row>
    <row r="67" spans="6:40" x14ac:dyDescent="0.25">
      <c r="F67" s="25">
        <v>42950</v>
      </c>
      <c r="G67" s="11" t="str">
        <f t="array" ref="G67">IFERROR(INDEX('AQS Data'!$P$2:$P$1072,MATCH(Summary!G$3&amp;MONTH(Summary!$F67)&amp;DAY(Summary!$F67)&amp;G$2,'AQS Data'!$N$2:$N$1072&amp;'AQS Data'!$M$2:$M$1072&amp;'AQS Data'!$L$2:$L$1072&amp;'AQS Data'!$E$2:$E$1072,0)),"")</f>
        <v/>
      </c>
      <c r="H67" s="12" t="str">
        <f t="array" ref="H67">IFERROR(INDEX('AQS Data'!$P$2:$P$1072,MATCH(Summary!H$3&amp;MONTH(Summary!$F67)&amp;DAY(Summary!$F67)&amp;H$2,'AQS Data'!$N$2:$N$1072&amp;'AQS Data'!$M$2:$M$1072&amp;'AQS Data'!$L$2:$L$1072&amp;'AQS Data'!$E$2:$E$1072,0)),"")</f>
        <v/>
      </c>
      <c r="I67" s="12" t="str">
        <f t="array" ref="I67">IFERROR(INDEX('AQS Data'!$P$2:$P$1072,MATCH(Summary!I$3&amp;MONTH(Summary!$F67)&amp;DAY(Summary!$F67)&amp;I$2,'AQS Data'!$N$2:$N$1072&amp;'AQS Data'!$M$2:$M$1072&amp;'AQS Data'!$L$2:$L$1072&amp;'AQS Data'!$E$2:$E$1072,0)),"")</f>
        <v/>
      </c>
      <c r="J67" s="12">
        <f t="array" ref="J67">IFERROR(INDEX('AQS Data'!$P$2:$P$1072,MATCH(Summary!J$3&amp;MONTH(Summary!$F67)&amp;DAY(Summary!$F67)&amp;J$2,'AQS Data'!$N$2:$N$1072&amp;'AQS Data'!$M$2:$M$1072&amp;'AQS Data'!$L$2:$L$1072&amp;'AQS Data'!$E$2:$E$1072,0)),"")</f>
        <v>13.8</v>
      </c>
      <c r="K67" s="12" t="str">
        <f t="array" ref="K67">IFERROR(INDEX('AQS Data'!$P$2:$P$1072,MATCH(Summary!K$3&amp;MONTH(Summary!$F67)&amp;DAY(Summary!$F67)&amp;K$2,'AQS Data'!$N$2:$N$1072&amp;'AQS Data'!$M$2:$M$1072&amp;'AQS Data'!$L$2:$L$1072&amp;'AQS Data'!$E$2:$E$1072,0)),"")</f>
        <v/>
      </c>
      <c r="L67" s="12" t="str">
        <f t="array" ref="L67">IFERROR(INDEX('AQS Data'!$P$2:$P$1072,MATCH(Summary!L$3&amp;MONTH(Summary!$F67)&amp;DAY(Summary!$F67)&amp;L$2,'AQS Data'!$N$2:$N$1072&amp;'AQS Data'!$M$2:$M$1072&amp;'AQS Data'!$L$2:$L$1072&amp;'AQS Data'!$E$2:$E$1072,0)),"")</f>
        <v/>
      </c>
      <c r="M67" s="12" t="str">
        <f t="array" ref="M67">IFERROR(INDEX('AQS Data'!$P$2:$P$1072,MATCH(Summary!M$3&amp;MONTH(Summary!$F67)&amp;DAY(Summary!$F67)&amp;M$2,'AQS Data'!$N$2:$N$1072&amp;'AQS Data'!$M$2:$M$1072&amp;'AQS Data'!$L$2:$L$1072&amp;'AQS Data'!$E$2:$E$1072,0)),"")</f>
        <v/>
      </c>
      <c r="N67" s="12">
        <f t="array" ref="N67">IFERROR(INDEX('AQS Data'!$P$2:$P$1072,MATCH(Summary!N$3&amp;MONTH(Summary!$F67)&amp;DAY(Summary!$F67)&amp;N$2,'AQS Data'!$N$2:$N$1072&amp;'AQS Data'!$M$2:$M$1072&amp;'AQS Data'!$L$2:$L$1072&amp;'AQS Data'!$E$2:$E$1072,0)),"")</f>
        <v>2.9</v>
      </c>
      <c r="O67" s="12" t="str">
        <f t="array" ref="O67">IFERROR(INDEX('AQS Data'!$P$2:$P$1072,MATCH(Summary!O$3&amp;MONTH(Summary!$F67)&amp;DAY(Summary!$F67)&amp;O$2,'AQS Data'!$N$2:$N$1072&amp;'AQS Data'!$M$2:$M$1072&amp;'AQS Data'!$L$2:$L$1072&amp;'AQS Data'!$E$2:$E$1072,0)),"")</f>
        <v/>
      </c>
      <c r="P67" s="12" t="str">
        <f t="array" ref="P67">IFERROR(INDEX('AQS Data'!$P$2:$P$1072,MATCH(Summary!P$3&amp;MONTH(Summary!$F67)&amp;DAY(Summary!$F67)&amp;P$2,'AQS Data'!$N$2:$N$1072&amp;'AQS Data'!$M$2:$M$1072&amp;'AQS Data'!$L$2:$L$1072&amp;'AQS Data'!$E$2:$E$1072,0)),"")</f>
        <v/>
      </c>
      <c r="Q67" s="12" t="str">
        <f t="array" ref="Q67">IFERROR(INDEX('AQS Data'!$P$2:$P$1072,MATCH(Summary!Q$3&amp;MONTH(Summary!$F67)&amp;DAY(Summary!$F67)&amp;Q$2,'AQS Data'!$N$2:$N$1072&amp;'AQS Data'!$M$2:$M$1072&amp;'AQS Data'!$L$2:$L$1072&amp;'AQS Data'!$E$2:$E$1072,0)),"")</f>
        <v/>
      </c>
      <c r="R67" s="12">
        <f t="array" ref="R67">IFERROR(INDEX('AQS Data'!$P$2:$P$1072,MATCH(Summary!R$3&amp;MONTH(Summary!$F67)&amp;DAY(Summary!$F67)&amp;R$2,'AQS Data'!$N$2:$N$1072&amp;'AQS Data'!$M$2:$M$1072&amp;'AQS Data'!$L$2:$L$1072&amp;'AQS Data'!$E$2:$E$1072,0)),"")</f>
        <v>10.1</v>
      </c>
      <c r="S67" s="12" t="str">
        <f t="array" ref="S67">IFERROR(INDEX('AQS Data'!$P$2:$P$1072,MATCH(Summary!S$3&amp;MONTH(Summary!$F67)&amp;DAY(Summary!$F67)&amp;S$2,'AQS Data'!$N$2:$N$1072&amp;'AQS Data'!$M$2:$M$1072&amp;'AQS Data'!$L$2:$L$1072&amp;'AQS Data'!$E$2:$E$1072,0)),"")</f>
        <v/>
      </c>
      <c r="T67" s="12" t="str">
        <f t="array" ref="T67">IFERROR(INDEX('AQS Data'!$P$2:$P$1072,MATCH(Summary!T$3&amp;MONTH(Summary!$F67)&amp;DAY(Summary!$F67)&amp;T$2,'AQS Data'!$N$2:$N$1072&amp;'AQS Data'!$M$2:$M$1072&amp;'AQS Data'!$L$2:$L$1072&amp;'AQS Data'!$E$2:$E$1072,0)),"")</f>
        <v/>
      </c>
      <c r="U67" s="12" t="str">
        <f t="array" ref="U67">IFERROR(INDEX('AQS Data'!$P$2:$P$1072,MATCH(Summary!U$3&amp;MONTH(Summary!$F67)&amp;DAY(Summary!$F67)&amp;U$2,'AQS Data'!$N$2:$N$1072&amp;'AQS Data'!$M$2:$M$1072&amp;'AQS Data'!$L$2:$L$1072&amp;'AQS Data'!$E$2:$E$1072,0)),"")</f>
        <v/>
      </c>
      <c r="V67" s="12">
        <f t="array" ref="V67">IFERROR(INDEX('AQS Data'!$P$2:$P$1072,MATCH(Summary!V$3&amp;MONTH(Summary!$F67)&amp;DAY(Summary!$F67)&amp;V$2,'AQS Data'!$N$2:$N$1072&amp;'AQS Data'!$M$2:$M$1072&amp;'AQS Data'!$L$2:$L$1072&amp;'AQS Data'!$E$2:$E$1072,0)),"")</f>
        <v>2.6</v>
      </c>
      <c r="W67" s="12" t="str">
        <f t="array" ref="W67">IFERROR(INDEX('AQS Data'!$P$2:$P$1072,MATCH(Summary!W$3&amp;MONTH(Summary!$F67)&amp;DAY(Summary!$F67)&amp;W$2,'AQS Data'!$N$2:$N$1072&amp;'AQS Data'!$M$2:$M$1072&amp;'AQS Data'!$L$2:$L$1072&amp;'AQS Data'!$E$2:$E$1072,0)),"")</f>
        <v/>
      </c>
      <c r="X67" s="19" t="str">
        <f t="array" ref="X67">IFERROR(INDEX('AQS Data'!$P$2:$P$1072,MATCH(Summary!X$3&amp;MONTH(Summary!$F67)&amp;DAY(Summary!$F67)&amp;X$2,'AQS Data'!$N$2:$N$1072&amp;'AQS Data'!$M$2:$M$1072&amp;'AQS Data'!$L$2:$L$1072&amp;'AQS Data'!$E$2:$E$1072,0)),"")</f>
        <v/>
      </c>
      <c r="Z67" s="25">
        <v>42950</v>
      </c>
      <c r="AA67" s="11">
        <f t="array" ref="AA67">IFERROR(INDEX('AQS Data'!$P$2:$P$1072,MATCH(Summary!AA$3&amp;MONTH(Summary!$F67)&amp;DAY(Summary!$F67)&amp;AA$2,'AQS Data'!$N$2:$N$1072&amp;'AQS Data'!$M$2:$M$1072&amp;'AQS Data'!$L$2:$L$1072&amp;'AQS Data'!$E$2:$E$1072,0)),"")</f>
        <v>8.6</v>
      </c>
      <c r="AB67" s="12" t="str">
        <f t="array" ref="AB67">IFERROR(INDEX('AQS Data'!$P$2:$P$1072,MATCH(Summary!AB$3&amp;MONTH(Summary!$F67)&amp;DAY(Summary!$F67)&amp;AB$2,'AQS Data'!$N$2:$N$1072&amp;'AQS Data'!$M$2:$M$1072&amp;'AQS Data'!$L$2:$L$1072&amp;'AQS Data'!$E$2:$E$1072,0)),"")</f>
        <v/>
      </c>
      <c r="AC67" s="12" t="str">
        <f t="array" ref="AC67">IFERROR(INDEX('AQS Data'!$P$2:$P$1072,MATCH(Summary!AC$3&amp;MONTH(Summary!$F67)&amp;DAY(Summary!$F67)&amp;AC$2,'AQS Data'!$N$2:$N$1072&amp;'AQS Data'!$M$2:$M$1072&amp;'AQS Data'!$L$2:$L$1072&amp;'AQS Data'!$E$2:$E$1072,0)),"")</f>
        <v/>
      </c>
      <c r="AD67" s="12" t="str">
        <f t="array" ref="AD67">IFERROR(INDEX('AQS Data'!$P$2:$P$1072,MATCH(Summary!AD$3&amp;MONTH(Summary!$F67)&amp;DAY(Summary!$F67)&amp;AD$2,'AQS Data'!$N$2:$N$1072&amp;'AQS Data'!$M$2:$M$1072&amp;'AQS Data'!$L$2:$L$1072&amp;'AQS Data'!$E$2:$E$1072,0)),"")</f>
        <v/>
      </c>
      <c r="AE67" s="12">
        <f t="array" ref="AE67">IFERROR(INDEX('AQS Data'!$P$2:$P$1072,MATCH(Summary!AE$3&amp;MONTH(Summary!$F67)&amp;DAY(Summary!$F67)&amp;AE$2,'AQS Data'!$N$2:$N$1072&amp;'AQS Data'!$M$2:$M$1072&amp;'AQS Data'!$L$2:$L$1072&amp;'AQS Data'!$E$2:$E$1072,0)),"")</f>
        <v>3.2</v>
      </c>
      <c r="AF67" s="12" t="str">
        <f t="array" ref="AF67">IFERROR(INDEX('AQS Data'!$P$2:$P$1072,MATCH(Summary!AF$3&amp;MONTH(Summary!$F67)&amp;DAY(Summary!$F67)&amp;AF$2,'AQS Data'!$N$2:$N$1072&amp;'AQS Data'!$M$2:$M$1072&amp;'AQS Data'!$L$2:$L$1072&amp;'AQS Data'!$E$2:$E$1072,0)),"")</f>
        <v/>
      </c>
      <c r="AG67" s="19" t="str">
        <f t="array" ref="AG67">IFERROR(INDEX('AQS Data'!$P$2:$P$1072,MATCH(Summary!AG$3&amp;MONTH(Summary!$F67)&amp;DAY(Summary!$F67)&amp;AG$2,'AQS Data'!$N$2:$N$1072&amp;'AQS Data'!$M$2:$M$1072&amp;'AQS Data'!$L$2:$L$1072&amp;'AQS Data'!$E$2:$E$1072,0)),"")</f>
        <v/>
      </c>
      <c r="AI67" s="25">
        <v>42950</v>
      </c>
      <c r="AJ67" s="11" t="str">
        <f t="array" ref="AJ67">IFERROR(INDEX('AQS Data'!$P$2:$P$1072,MATCH(Summary!AJ$3&amp;MONTH(Summary!$F67)&amp;DAY(Summary!$F67)&amp;AJ$2,'AQS Data'!$N$2:$N$1072&amp;'AQS Data'!$M$2:$M$1072&amp;'AQS Data'!$L$2:$L$1072&amp;'AQS Data'!$E$2:$E$1072,0)),"")</f>
        <v/>
      </c>
      <c r="AK67" s="106"/>
      <c r="AL67" s="106"/>
      <c r="AM67" s="12" t="str">
        <f t="array" ref="AM67">IFERROR(INDEX('AQS Data'!$P$2:$P$1072,MATCH(Summary!AM$3&amp;MONTH(Summary!$F67)&amp;DAY(Summary!$F67)&amp;AM$2,'AQS Data'!$N$2:$N$1072&amp;'AQS Data'!$M$2:$M$1072&amp;'AQS Data'!$L$2:$L$1072&amp;'AQS Data'!$E$2:$E$1072,0)),"")</f>
        <v/>
      </c>
      <c r="AN67" s="19" t="str">
        <f t="array" ref="AN67">IFERROR(INDEX('AQS Data'!$P$2:$P$1072,MATCH(Summary!AN$3&amp;MONTH(Summary!$F67)&amp;DAY(Summary!$F67)&amp;AN$2,'AQS Data'!$N$2:$N$1072&amp;'AQS Data'!$M$2:$M$1072&amp;'AQS Data'!$L$2:$L$1072&amp;'AQS Data'!$E$2:$E$1072,0)),"")</f>
        <v/>
      </c>
    </row>
    <row r="68" spans="6:40" x14ac:dyDescent="0.25">
      <c r="F68" s="25">
        <v>42951</v>
      </c>
      <c r="G68" s="11">
        <f t="array" ref="G68">IFERROR(INDEX('AQS Data'!$P$2:$P$1072,MATCH(Summary!G$3&amp;MONTH(Summary!$F68)&amp;DAY(Summary!$F68)&amp;G$2,'AQS Data'!$N$2:$N$1072&amp;'AQS Data'!$M$2:$M$1072&amp;'AQS Data'!$L$2:$L$1072&amp;'AQS Data'!$E$2:$E$1072,0)),"")</f>
        <v>5.7</v>
      </c>
      <c r="H68" s="12">
        <f t="array" ref="H68">IFERROR(INDEX('AQS Data'!$P$2:$P$1072,MATCH(Summary!H$3&amp;MONTH(Summary!$F68)&amp;DAY(Summary!$F68)&amp;H$2,'AQS Data'!$N$2:$N$1072&amp;'AQS Data'!$M$2:$M$1072&amp;'AQS Data'!$L$2:$L$1072&amp;'AQS Data'!$E$2:$E$1072,0)),"")</f>
        <v>5</v>
      </c>
      <c r="I68" s="12" t="str">
        <f t="array" ref="I68">IFERROR(INDEX('AQS Data'!$P$2:$P$1072,MATCH(Summary!I$3&amp;MONTH(Summary!$F68)&amp;DAY(Summary!$F68)&amp;I$2,'AQS Data'!$N$2:$N$1072&amp;'AQS Data'!$M$2:$M$1072&amp;'AQS Data'!$L$2:$L$1072&amp;'AQS Data'!$E$2:$E$1072,0)),"")</f>
        <v/>
      </c>
      <c r="J68" s="12" t="str">
        <f t="array" ref="J68">IFERROR(INDEX('AQS Data'!$P$2:$P$1072,MATCH(Summary!J$3&amp;MONTH(Summary!$F68)&amp;DAY(Summary!$F68)&amp;J$2,'AQS Data'!$N$2:$N$1072&amp;'AQS Data'!$M$2:$M$1072&amp;'AQS Data'!$L$2:$L$1072&amp;'AQS Data'!$E$2:$E$1072,0)),"")</f>
        <v/>
      </c>
      <c r="K68" s="12" t="str">
        <f t="array" ref="K68">IFERROR(INDEX('AQS Data'!$P$2:$P$1072,MATCH(Summary!K$3&amp;MONTH(Summary!$F68)&amp;DAY(Summary!$F68)&amp;K$2,'AQS Data'!$N$2:$N$1072&amp;'AQS Data'!$M$2:$M$1072&amp;'AQS Data'!$L$2:$L$1072&amp;'AQS Data'!$E$2:$E$1072,0)),"")</f>
        <v/>
      </c>
      <c r="L68" s="12" t="str">
        <f t="array" ref="L68">IFERROR(INDEX('AQS Data'!$P$2:$P$1072,MATCH(Summary!L$3&amp;MONTH(Summary!$F68)&amp;DAY(Summary!$F68)&amp;L$2,'AQS Data'!$N$2:$N$1072&amp;'AQS Data'!$M$2:$M$1072&amp;'AQS Data'!$L$2:$L$1072&amp;'AQS Data'!$E$2:$E$1072,0)),"")</f>
        <v/>
      </c>
      <c r="M68" s="12" t="str">
        <f t="array" ref="M68">IFERROR(INDEX('AQS Data'!$P$2:$P$1072,MATCH(Summary!M$3&amp;MONTH(Summary!$F68)&amp;DAY(Summary!$F68)&amp;M$2,'AQS Data'!$N$2:$N$1072&amp;'AQS Data'!$M$2:$M$1072&amp;'AQS Data'!$L$2:$L$1072&amp;'AQS Data'!$E$2:$E$1072,0)),"")</f>
        <v/>
      </c>
      <c r="N68" s="12" t="str">
        <f t="array" ref="N68">IFERROR(INDEX('AQS Data'!$P$2:$P$1072,MATCH(Summary!N$3&amp;MONTH(Summary!$F68)&amp;DAY(Summary!$F68)&amp;N$2,'AQS Data'!$N$2:$N$1072&amp;'AQS Data'!$M$2:$M$1072&amp;'AQS Data'!$L$2:$L$1072&amp;'AQS Data'!$E$2:$E$1072,0)),"")</f>
        <v/>
      </c>
      <c r="O68" s="12">
        <f t="array" ref="O68">IFERROR(INDEX('AQS Data'!$P$2:$P$1072,MATCH(Summary!O$3&amp;MONTH(Summary!$F68)&amp;DAY(Summary!$F68)&amp;O$2,'AQS Data'!$N$2:$N$1072&amp;'AQS Data'!$M$2:$M$1072&amp;'AQS Data'!$L$2:$L$1072&amp;'AQS Data'!$E$2:$E$1072,0)),"")</f>
        <v>2.4</v>
      </c>
      <c r="P68" s="12">
        <f t="array" ref="P68">IFERROR(INDEX('AQS Data'!$P$2:$P$1072,MATCH(Summary!P$3&amp;MONTH(Summary!$F68)&amp;DAY(Summary!$F68)&amp;P$2,'AQS Data'!$N$2:$N$1072&amp;'AQS Data'!$M$2:$M$1072&amp;'AQS Data'!$L$2:$L$1072&amp;'AQS Data'!$E$2:$E$1072,0)),"")</f>
        <v>3.1</v>
      </c>
      <c r="Q68" s="12" t="str">
        <f t="array" ref="Q68">IFERROR(INDEX('AQS Data'!$P$2:$P$1072,MATCH(Summary!Q$3&amp;MONTH(Summary!$F68)&amp;DAY(Summary!$F68)&amp;Q$2,'AQS Data'!$N$2:$N$1072&amp;'AQS Data'!$M$2:$M$1072&amp;'AQS Data'!$L$2:$L$1072&amp;'AQS Data'!$E$2:$E$1072,0)),"")</f>
        <v/>
      </c>
      <c r="R68" s="12" t="str">
        <f t="array" ref="R68">IFERROR(INDEX('AQS Data'!$P$2:$P$1072,MATCH(Summary!R$3&amp;MONTH(Summary!$F68)&amp;DAY(Summary!$F68)&amp;R$2,'AQS Data'!$N$2:$N$1072&amp;'AQS Data'!$M$2:$M$1072&amp;'AQS Data'!$L$2:$L$1072&amp;'AQS Data'!$E$2:$E$1072,0)),"")</f>
        <v/>
      </c>
      <c r="S68" s="12">
        <f t="array" ref="S68">IFERROR(INDEX('AQS Data'!$P$2:$P$1072,MATCH(Summary!S$3&amp;MONTH(Summary!$F68)&amp;DAY(Summary!$F68)&amp;S$2,'AQS Data'!$N$2:$N$1072&amp;'AQS Data'!$M$2:$M$1072&amp;'AQS Data'!$L$2:$L$1072&amp;'AQS Data'!$E$2:$E$1072,0)),"")</f>
        <v>3</v>
      </c>
      <c r="T68" s="12">
        <f t="array" ref="T68">IFERROR(INDEX('AQS Data'!$P$2:$P$1072,MATCH(Summary!T$3&amp;MONTH(Summary!$F68)&amp;DAY(Summary!$F68)&amp;T$2,'AQS Data'!$N$2:$N$1072&amp;'AQS Data'!$M$2:$M$1072&amp;'AQS Data'!$L$2:$L$1072&amp;'AQS Data'!$E$2:$E$1072,0)),"")</f>
        <v>2.5</v>
      </c>
      <c r="U68" s="12" t="str">
        <f t="array" ref="U68">IFERROR(INDEX('AQS Data'!$P$2:$P$1072,MATCH(Summary!U$3&amp;MONTH(Summary!$F68)&amp;DAY(Summary!$F68)&amp;U$2,'AQS Data'!$N$2:$N$1072&amp;'AQS Data'!$M$2:$M$1072&amp;'AQS Data'!$L$2:$L$1072&amp;'AQS Data'!$E$2:$E$1072,0)),"")</f>
        <v/>
      </c>
      <c r="V68" s="12" t="str">
        <f t="array" ref="V68">IFERROR(INDEX('AQS Data'!$P$2:$P$1072,MATCH(Summary!V$3&amp;MONTH(Summary!$F68)&amp;DAY(Summary!$F68)&amp;V$2,'AQS Data'!$N$2:$N$1072&amp;'AQS Data'!$M$2:$M$1072&amp;'AQS Data'!$L$2:$L$1072&amp;'AQS Data'!$E$2:$E$1072,0)),"")</f>
        <v/>
      </c>
      <c r="W68" s="12">
        <f t="array" ref="W68">IFERROR(INDEX('AQS Data'!$P$2:$P$1072,MATCH(Summary!W$3&amp;MONTH(Summary!$F68)&amp;DAY(Summary!$F68)&amp;W$2,'AQS Data'!$N$2:$N$1072&amp;'AQS Data'!$M$2:$M$1072&amp;'AQS Data'!$L$2:$L$1072&amp;'AQS Data'!$E$2:$E$1072,0)),"")</f>
        <v>5.3</v>
      </c>
      <c r="X68" s="19">
        <f t="array" ref="X68">IFERROR(INDEX('AQS Data'!$P$2:$P$1072,MATCH(Summary!X$3&amp;MONTH(Summary!$F68)&amp;DAY(Summary!$F68)&amp;X$2,'AQS Data'!$N$2:$N$1072&amp;'AQS Data'!$M$2:$M$1072&amp;'AQS Data'!$L$2:$L$1072&amp;'AQS Data'!$E$2:$E$1072,0)),"")</f>
        <v>2</v>
      </c>
      <c r="Z68" s="25">
        <v>42951</v>
      </c>
      <c r="AA68" s="11" t="str">
        <f t="array" ref="AA68">IFERROR(INDEX('AQS Data'!$P$2:$P$1072,MATCH(Summary!AA$3&amp;MONTH(Summary!$F68)&amp;DAY(Summary!$F68)&amp;AA$2,'AQS Data'!$N$2:$N$1072&amp;'AQS Data'!$M$2:$M$1072&amp;'AQS Data'!$L$2:$L$1072&amp;'AQS Data'!$E$2:$E$1072,0)),"")</f>
        <v/>
      </c>
      <c r="AB68" s="12">
        <f t="array" ref="AB68">IFERROR(INDEX('AQS Data'!$P$2:$P$1072,MATCH(Summary!AB$3&amp;MONTH(Summary!$F68)&amp;DAY(Summary!$F68)&amp;AB$2,'AQS Data'!$N$2:$N$1072&amp;'AQS Data'!$M$2:$M$1072&amp;'AQS Data'!$L$2:$L$1072&amp;'AQS Data'!$E$2:$E$1072,0)),"")</f>
        <v>2.7</v>
      </c>
      <c r="AC68" s="12">
        <f t="array" ref="AC68">IFERROR(INDEX('AQS Data'!$P$2:$P$1072,MATCH(Summary!AC$3&amp;MONTH(Summary!$F68)&amp;DAY(Summary!$F68)&amp;AC$2,'AQS Data'!$N$2:$N$1072&amp;'AQS Data'!$M$2:$M$1072&amp;'AQS Data'!$L$2:$L$1072&amp;'AQS Data'!$E$2:$E$1072,0)),"")</f>
        <v>2.8</v>
      </c>
      <c r="AD68" s="12" t="str">
        <f t="array" ref="AD68">IFERROR(INDEX('AQS Data'!$P$2:$P$1072,MATCH(Summary!AD$3&amp;MONTH(Summary!$F68)&amp;DAY(Summary!$F68)&amp;AD$2,'AQS Data'!$N$2:$N$1072&amp;'AQS Data'!$M$2:$M$1072&amp;'AQS Data'!$L$2:$L$1072&amp;'AQS Data'!$E$2:$E$1072,0)),"")</f>
        <v/>
      </c>
      <c r="AE68" s="12" t="str">
        <f t="array" ref="AE68">IFERROR(INDEX('AQS Data'!$P$2:$P$1072,MATCH(Summary!AE$3&amp;MONTH(Summary!$F68)&amp;DAY(Summary!$F68)&amp;AE$2,'AQS Data'!$N$2:$N$1072&amp;'AQS Data'!$M$2:$M$1072&amp;'AQS Data'!$L$2:$L$1072&amp;'AQS Data'!$E$2:$E$1072,0)),"")</f>
        <v/>
      </c>
      <c r="AF68" s="12">
        <f t="array" ref="AF68">IFERROR(INDEX('AQS Data'!$P$2:$P$1072,MATCH(Summary!AF$3&amp;MONTH(Summary!$F68)&amp;DAY(Summary!$F68)&amp;AF$2,'AQS Data'!$N$2:$N$1072&amp;'AQS Data'!$M$2:$M$1072&amp;'AQS Data'!$L$2:$L$1072&amp;'AQS Data'!$E$2:$E$1072,0)),"")</f>
        <v>5.5</v>
      </c>
      <c r="AG68" s="19">
        <f t="array" ref="AG68">IFERROR(INDEX('AQS Data'!$P$2:$P$1072,MATCH(Summary!AG$3&amp;MONTH(Summary!$F68)&amp;DAY(Summary!$F68)&amp;AG$2,'AQS Data'!$N$2:$N$1072&amp;'AQS Data'!$M$2:$M$1072&amp;'AQS Data'!$L$2:$L$1072&amp;'AQS Data'!$E$2:$E$1072,0)),"")</f>
        <v>1.8</v>
      </c>
      <c r="AI68" s="25">
        <v>42951</v>
      </c>
      <c r="AJ68" s="11">
        <f t="array" ref="AJ68">IFERROR(INDEX('AQS Data'!$P$2:$P$1072,MATCH(Summary!AJ$3&amp;MONTH(Summary!$F68)&amp;DAY(Summary!$F68)&amp;AJ$2,'AQS Data'!$N$2:$N$1072&amp;'AQS Data'!$M$2:$M$1072&amp;'AQS Data'!$L$2:$L$1072&amp;'AQS Data'!$E$2:$E$1072,0)),"")</f>
        <v>0.4</v>
      </c>
      <c r="AK68" s="106"/>
      <c r="AL68" s="106"/>
      <c r="AM68" s="12">
        <f t="array" ref="AM68">IFERROR(INDEX('AQS Data'!$P$2:$P$1072,MATCH(Summary!AM$3&amp;MONTH(Summary!$F68)&amp;DAY(Summary!$F68)&amp;AM$2,'AQS Data'!$N$2:$N$1072&amp;'AQS Data'!$M$2:$M$1072&amp;'AQS Data'!$L$2:$L$1072&amp;'AQS Data'!$E$2:$E$1072,0)),"")</f>
        <v>5.6</v>
      </c>
      <c r="AN68" s="19">
        <f t="array" ref="AN68">IFERROR(INDEX('AQS Data'!$P$2:$P$1072,MATCH(Summary!AN$3&amp;MONTH(Summary!$F68)&amp;DAY(Summary!$F68)&amp;AN$2,'AQS Data'!$N$2:$N$1072&amp;'AQS Data'!$M$2:$M$1072&amp;'AQS Data'!$L$2:$L$1072&amp;'AQS Data'!$E$2:$E$1072,0)),"")</f>
        <v>1.6</v>
      </c>
    </row>
    <row r="69" spans="6:40" x14ac:dyDescent="0.25">
      <c r="F69" s="25">
        <v>42952</v>
      </c>
      <c r="G69" s="11" t="str">
        <f t="array" ref="G69">IFERROR(INDEX('AQS Data'!$P$2:$P$1072,MATCH(Summary!G$3&amp;MONTH(Summary!$F69)&amp;DAY(Summary!$F69)&amp;G$2,'AQS Data'!$N$2:$N$1072&amp;'AQS Data'!$M$2:$M$1072&amp;'AQS Data'!$L$2:$L$1072&amp;'AQS Data'!$E$2:$E$1072,0)),"")</f>
        <v/>
      </c>
      <c r="H69" s="12" t="str">
        <f t="array" ref="H69">IFERROR(INDEX('AQS Data'!$P$2:$P$1072,MATCH(Summary!H$3&amp;MONTH(Summary!$F69)&amp;DAY(Summary!$F69)&amp;H$2,'AQS Data'!$N$2:$N$1072&amp;'AQS Data'!$M$2:$M$1072&amp;'AQS Data'!$L$2:$L$1072&amp;'AQS Data'!$E$2:$E$1072,0)),"")</f>
        <v/>
      </c>
      <c r="I69" s="12">
        <f t="array" ref="I69">IFERROR(INDEX('AQS Data'!$P$2:$P$1072,MATCH(Summary!I$3&amp;MONTH(Summary!$F69)&amp;DAY(Summary!$F69)&amp;I$2,'AQS Data'!$N$2:$N$1072&amp;'AQS Data'!$M$2:$M$1072&amp;'AQS Data'!$L$2:$L$1072&amp;'AQS Data'!$E$2:$E$1072,0)),"")</f>
        <v>4.3</v>
      </c>
      <c r="J69" s="12" t="str">
        <f t="array" ref="J69">IFERROR(INDEX('AQS Data'!$P$2:$P$1072,MATCH(Summary!J$3&amp;MONTH(Summary!$F69)&amp;DAY(Summary!$F69)&amp;J$2,'AQS Data'!$N$2:$N$1072&amp;'AQS Data'!$M$2:$M$1072&amp;'AQS Data'!$L$2:$L$1072&amp;'AQS Data'!$E$2:$E$1072,0)),"")</f>
        <v/>
      </c>
      <c r="K69" s="12" t="str">
        <f t="array" ref="K69">IFERROR(INDEX('AQS Data'!$P$2:$P$1072,MATCH(Summary!K$3&amp;MONTH(Summary!$F69)&amp;DAY(Summary!$F69)&amp;K$2,'AQS Data'!$N$2:$N$1072&amp;'AQS Data'!$M$2:$M$1072&amp;'AQS Data'!$L$2:$L$1072&amp;'AQS Data'!$E$2:$E$1072,0)),"")</f>
        <v/>
      </c>
      <c r="L69" s="12" t="str">
        <f t="array" ref="L69">IFERROR(INDEX('AQS Data'!$P$2:$P$1072,MATCH(Summary!L$3&amp;MONTH(Summary!$F69)&amp;DAY(Summary!$F69)&amp;L$2,'AQS Data'!$N$2:$N$1072&amp;'AQS Data'!$M$2:$M$1072&amp;'AQS Data'!$L$2:$L$1072&amp;'AQS Data'!$E$2:$E$1072,0)),"")</f>
        <v/>
      </c>
      <c r="M69" s="12" t="str">
        <f t="array" ref="M69">IFERROR(INDEX('AQS Data'!$P$2:$P$1072,MATCH(Summary!M$3&amp;MONTH(Summary!$F69)&amp;DAY(Summary!$F69)&amp;M$2,'AQS Data'!$N$2:$N$1072&amp;'AQS Data'!$M$2:$M$1072&amp;'AQS Data'!$L$2:$L$1072&amp;'AQS Data'!$E$2:$E$1072,0)),"")</f>
        <v/>
      </c>
      <c r="N69" s="12" t="str">
        <f t="array" ref="N69">IFERROR(INDEX('AQS Data'!$P$2:$P$1072,MATCH(Summary!N$3&amp;MONTH(Summary!$F69)&amp;DAY(Summary!$F69)&amp;N$2,'AQS Data'!$N$2:$N$1072&amp;'AQS Data'!$M$2:$M$1072&amp;'AQS Data'!$L$2:$L$1072&amp;'AQS Data'!$E$2:$E$1072,0)),"")</f>
        <v/>
      </c>
      <c r="O69" s="12" t="str">
        <f t="array" ref="O69">IFERROR(INDEX('AQS Data'!$P$2:$P$1072,MATCH(Summary!O$3&amp;MONTH(Summary!$F69)&amp;DAY(Summary!$F69)&amp;O$2,'AQS Data'!$N$2:$N$1072&amp;'AQS Data'!$M$2:$M$1072&amp;'AQS Data'!$L$2:$L$1072&amp;'AQS Data'!$E$2:$E$1072,0)),"")</f>
        <v/>
      </c>
      <c r="P69" s="12" t="str">
        <f t="array" ref="P69">IFERROR(INDEX('AQS Data'!$P$2:$P$1072,MATCH(Summary!P$3&amp;MONTH(Summary!$F69)&amp;DAY(Summary!$F69)&amp;P$2,'AQS Data'!$N$2:$N$1072&amp;'AQS Data'!$M$2:$M$1072&amp;'AQS Data'!$L$2:$L$1072&amp;'AQS Data'!$E$2:$E$1072,0)),"")</f>
        <v/>
      </c>
      <c r="Q69" s="12">
        <f t="array" ref="Q69">IFERROR(INDEX('AQS Data'!$P$2:$P$1072,MATCH(Summary!Q$3&amp;MONTH(Summary!$F69)&amp;DAY(Summary!$F69)&amp;Q$2,'AQS Data'!$N$2:$N$1072&amp;'AQS Data'!$M$2:$M$1072&amp;'AQS Data'!$L$2:$L$1072&amp;'AQS Data'!$E$2:$E$1072,0)),"")</f>
        <v>127.7</v>
      </c>
      <c r="R69" s="12" t="str">
        <f t="array" ref="R69">IFERROR(INDEX('AQS Data'!$P$2:$P$1072,MATCH(Summary!R$3&amp;MONTH(Summary!$F69)&amp;DAY(Summary!$F69)&amp;R$2,'AQS Data'!$N$2:$N$1072&amp;'AQS Data'!$M$2:$M$1072&amp;'AQS Data'!$L$2:$L$1072&amp;'AQS Data'!$E$2:$E$1072,0)),"")</f>
        <v/>
      </c>
      <c r="S69" s="12" t="str">
        <f t="array" ref="S69">IFERROR(INDEX('AQS Data'!$P$2:$P$1072,MATCH(Summary!S$3&amp;MONTH(Summary!$F69)&amp;DAY(Summary!$F69)&amp;S$2,'AQS Data'!$N$2:$N$1072&amp;'AQS Data'!$M$2:$M$1072&amp;'AQS Data'!$L$2:$L$1072&amp;'AQS Data'!$E$2:$E$1072,0)),"")</f>
        <v/>
      </c>
      <c r="T69" s="12" t="str">
        <f t="array" ref="T69">IFERROR(INDEX('AQS Data'!$P$2:$P$1072,MATCH(Summary!T$3&amp;MONTH(Summary!$F69)&amp;DAY(Summary!$F69)&amp;T$2,'AQS Data'!$N$2:$N$1072&amp;'AQS Data'!$M$2:$M$1072&amp;'AQS Data'!$L$2:$L$1072&amp;'AQS Data'!$E$2:$E$1072,0)),"")</f>
        <v/>
      </c>
      <c r="U69" s="12">
        <f t="array" ref="U69">IFERROR(INDEX('AQS Data'!$P$2:$P$1072,MATCH(Summary!U$3&amp;MONTH(Summary!$F69)&amp;DAY(Summary!$F69)&amp;U$2,'AQS Data'!$N$2:$N$1072&amp;'AQS Data'!$M$2:$M$1072&amp;'AQS Data'!$L$2:$L$1072&amp;'AQS Data'!$E$2:$E$1072,0)),"")</f>
        <v>9.6</v>
      </c>
      <c r="V69" s="12" t="str">
        <f t="array" ref="V69">IFERROR(INDEX('AQS Data'!$P$2:$P$1072,MATCH(Summary!V$3&amp;MONTH(Summary!$F69)&amp;DAY(Summary!$F69)&amp;V$2,'AQS Data'!$N$2:$N$1072&amp;'AQS Data'!$M$2:$M$1072&amp;'AQS Data'!$L$2:$L$1072&amp;'AQS Data'!$E$2:$E$1072,0)),"")</f>
        <v/>
      </c>
      <c r="W69" s="12" t="str">
        <f t="array" ref="W69">IFERROR(INDEX('AQS Data'!$P$2:$P$1072,MATCH(Summary!W$3&amp;MONTH(Summary!$F69)&amp;DAY(Summary!$F69)&amp;W$2,'AQS Data'!$N$2:$N$1072&amp;'AQS Data'!$M$2:$M$1072&amp;'AQS Data'!$L$2:$L$1072&amp;'AQS Data'!$E$2:$E$1072,0)),"")</f>
        <v/>
      </c>
      <c r="X69" s="19" t="str">
        <f t="array" ref="X69">IFERROR(INDEX('AQS Data'!$P$2:$P$1072,MATCH(Summary!X$3&amp;MONTH(Summary!$F69)&amp;DAY(Summary!$F69)&amp;X$2,'AQS Data'!$N$2:$N$1072&amp;'AQS Data'!$M$2:$M$1072&amp;'AQS Data'!$L$2:$L$1072&amp;'AQS Data'!$E$2:$E$1072,0)),"")</f>
        <v/>
      </c>
      <c r="Z69" s="25">
        <v>42952</v>
      </c>
      <c r="AA69" s="11" t="str">
        <f t="array" ref="AA69">IFERROR(INDEX('AQS Data'!$P$2:$P$1072,MATCH(Summary!AA$3&amp;MONTH(Summary!$F69)&amp;DAY(Summary!$F69)&amp;AA$2,'AQS Data'!$N$2:$N$1072&amp;'AQS Data'!$M$2:$M$1072&amp;'AQS Data'!$L$2:$L$1072&amp;'AQS Data'!$E$2:$E$1072,0)),"")</f>
        <v/>
      </c>
      <c r="AB69" s="12" t="str">
        <f t="array" ref="AB69">IFERROR(INDEX('AQS Data'!$P$2:$P$1072,MATCH(Summary!AB$3&amp;MONTH(Summary!$F69)&amp;DAY(Summary!$F69)&amp;AB$2,'AQS Data'!$N$2:$N$1072&amp;'AQS Data'!$M$2:$M$1072&amp;'AQS Data'!$L$2:$L$1072&amp;'AQS Data'!$E$2:$E$1072,0)),"")</f>
        <v/>
      </c>
      <c r="AC69" s="12" t="str">
        <f t="array" ref="AC69">IFERROR(INDEX('AQS Data'!$P$2:$P$1072,MATCH(Summary!AC$3&amp;MONTH(Summary!$F69)&amp;DAY(Summary!$F69)&amp;AC$2,'AQS Data'!$N$2:$N$1072&amp;'AQS Data'!$M$2:$M$1072&amp;'AQS Data'!$L$2:$L$1072&amp;'AQS Data'!$E$2:$E$1072,0)),"")</f>
        <v/>
      </c>
      <c r="AD69" s="12">
        <f t="array" ref="AD69">IFERROR(INDEX('AQS Data'!$P$2:$P$1072,MATCH(Summary!AD$3&amp;MONTH(Summary!$F69)&amp;DAY(Summary!$F69)&amp;AD$2,'AQS Data'!$N$2:$N$1072&amp;'AQS Data'!$M$2:$M$1072&amp;'AQS Data'!$L$2:$L$1072&amp;'AQS Data'!$E$2:$E$1072,0)),"")</f>
        <v>10.3</v>
      </c>
      <c r="AE69" s="12" t="str">
        <f t="array" ref="AE69">IFERROR(INDEX('AQS Data'!$P$2:$P$1072,MATCH(Summary!AE$3&amp;MONTH(Summary!$F69)&amp;DAY(Summary!$F69)&amp;AE$2,'AQS Data'!$N$2:$N$1072&amp;'AQS Data'!$M$2:$M$1072&amp;'AQS Data'!$L$2:$L$1072&amp;'AQS Data'!$E$2:$E$1072,0)),"")</f>
        <v/>
      </c>
      <c r="AF69" s="12" t="str">
        <f t="array" ref="AF69">IFERROR(INDEX('AQS Data'!$P$2:$P$1072,MATCH(Summary!AF$3&amp;MONTH(Summary!$F69)&amp;DAY(Summary!$F69)&amp;AF$2,'AQS Data'!$N$2:$N$1072&amp;'AQS Data'!$M$2:$M$1072&amp;'AQS Data'!$L$2:$L$1072&amp;'AQS Data'!$E$2:$E$1072,0)),"")</f>
        <v/>
      </c>
      <c r="AG69" s="19" t="str">
        <f t="array" ref="AG69">IFERROR(INDEX('AQS Data'!$P$2:$P$1072,MATCH(Summary!AG$3&amp;MONTH(Summary!$F69)&amp;DAY(Summary!$F69)&amp;AG$2,'AQS Data'!$N$2:$N$1072&amp;'AQS Data'!$M$2:$M$1072&amp;'AQS Data'!$L$2:$L$1072&amp;'AQS Data'!$E$2:$E$1072,0)),"")</f>
        <v/>
      </c>
      <c r="AI69" s="25">
        <v>42952</v>
      </c>
      <c r="AJ69" s="11" t="str">
        <f t="array" ref="AJ69">IFERROR(INDEX('AQS Data'!$P$2:$P$1072,MATCH(Summary!AJ$3&amp;MONTH(Summary!$F69)&amp;DAY(Summary!$F69)&amp;AJ$2,'AQS Data'!$N$2:$N$1072&amp;'AQS Data'!$M$2:$M$1072&amp;'AQS Data'!$L$2:$L$1072&amp;'AQS Data'!$E$2:$E$1072,0)),"")</f>
        <v/>
      </c>
      <c r="AK69" s="106"/>
      <c r="AL69" s="106"/>
      <c r="AM69" s="12" t="str">
        <f t="array" ref="AM69">IFERROR(INDEX('AQS Data'!$P$2:$P$1072,MATCH(Summary!AM$3&amp;MONTH(Summary!$F69)&amp;DAY(Summary!$F69)&amp;AM$2,'AQS Data'!$N$2:$N$1072&amp;'AQS Data'!$M$2:$M$1072&amp;'AQS Data'!$L$2:$L$1072&amp;'AQS Data'!$E$2:$E$1072,0)),"")</f>
        <v/>
      </c>
      <c r="AN69" s="19" t="str">
        <f t="array" ref="AN69">IFERROR(INDEX('AQS Data'!$P$2:$P$1072,MATCH(Summary!AN$3&amp;MONTH(Summary!$F69)&amp;DAY(Summary!$F69)&amp;AN$2,'AQS Data'!$N$2:$N$1072&amp;'AQS Data'!$M$2:$M$1072&amp;'AQS Data'!$L$2:$L$1072&amp;'AQS Data'!$E$2:$E$1072,0)),"")</f>
        <v/>
      </c>
    </row>
    <row r="70" spans="6:40" x14ac:dyDescent="0.25">
      <c r="F70" s="25">
        <v>42953</v>
      </c>
      <c r="G70" s="11" t="str">
        <f t="array" ref="G70">IFERROR(INDEX('AQS Data'!$P$2:$P$1072,MATCH(Summary!G$3&amp;MONTH(Summary!$F70)&amp;DAY(Summary!$F70)&amp;G$2,'AQS Data'!$N$2:$N$1072&amp;'AQS Data'!$M$2:$M$1072&amp;'AQS Data'!$L$2:$L$1072&amp;'AQS Data'!$E$2:$E$1072,0)),"")</f>
        <v/>
      </c>
      <c r="H70" s="12" t="str">
        <f t="array" ref="H70">IFERROR(INDEX('AQS Data'!$P$2:$P$1072,MATCH(Summary!H$3&amp;MONTH(Summary!$F70)&amp;DAY(Summary!$F70)&amp;H$2,'AQS Data'!$N$2:$N$1072&amp;'AQS Data'!$M$2:$M$1072&amp;'AQS Data'!$L$2:$L$1072&amp;'AQS Data'!$E$2:$E$1072,0)),"")</f>
        <v/>
      </c>
      <c r="I70" s="12" t="str">
        <f t="array" ref="I70">IFERROR(INDEX('AQS Data'!$P$2:$P$1072,MATCH(Summary!I$3&amp;MONTH(Summary!$F70)&amp;DAY(Summary!$F70)&amp;I$2,'AQS Data'!$N$2:$N$1072&amp;'AQS Data'!$M$2:$M$1072&amp;'AQS Data'!$L$2:$L$1072&amp;'AQS Data'!$E$2:$E$1072,0)),"")</f>
        <v/>
      </c>
      <c r="J70" s="12">
        <f t="array" ref="J70">IFERROR(INDEX('AQS Data'!$P$2:$P$1072,MATCH(Summary!J$3&amp;MONTH(Summary!$F70)&amp;DAY(Summary!$F70)&amp;J$2,'AQS Data'!$N$2:$N$1072&amp;'AQS Data'!$M$2:$M$1072&amp;'AQS Data'!$L$2:$L$1072&amp;'AQS Data'!$E$2:$E$1072,0)),"")</f>
        <v>83.4</v>
      </c>
      <c r="K70" s="12" t="str">
        <f t="array" ref="K70">IFERROR(INDEX('AQS Data'!$P$2:$P$1072,MATCH(Summary!K$3&amp;MONTH(Summary!$F70)&amp;DAY(Summary!$F70)&amp;K$2,'AQS Data'!$N$2:$N$1072&amp;'AQS Data'!$M$2:$M$1072&amp;'AQS Data'!$L$2:$L$1072&amp;'AQS Data'!$E$2:$E$1072,0)),"")</f>
        <v/>
      </c>
      <c r="L70" s="12" t="str">
        <f t="array" ref="L70">IFERROR(INDEX('AQS Data'!$P$2:$P$1072,MATCH(Summary!L$3&amp;MONTH(Summary!$F70)&amp;DAY(Summary!$F70)&amp;L$2,'AQS Data'!$N$2:$N$1072&amp;'AQS Data'!$M$2:$M$1072&amp;'AQS Data'!$L$2:$L$1072&amp;'AQS Data'!$E$2:$E$1072,0)),"")</f>
        <v/>
      </c>
      <c r="M70" s="12" t="str">
        <f t="array" ref="M70">IFERROR(INDEX('AQS Data'!$P$2:$P$1072,MATCH(Summary!M$3&amp;MONTH(Summary!$F70)&amp;DAY(Summary!$F70)&amp;M$2,'AQS Data'!$N$2:$N$1072&amp;'AQS Data'!$M$2:$M$1072&amp;'AQS Data'!$L$2:$L$1072&amp;'AQS Data'!$E$2:$E$1072,0)),"")</f>
        <v/>
      </c>
      <c r="N70" s="12" t="str">
        <f t="array" ref="N70">IFERROR(INDEX('AQS Data'!$P$2:$P$1072,MATCH(Summary!N$3&amp;MONTH(Summary!$F70)&amp;DAY(Summary!$F70)&amp;N$2,'AQS Data'!$N$2:$N$1072&amp;'AQS Data'!$M$2:$M$1072&amp;'AQS Data'!$L$2:$L$1072&amp;'AQS Data'!$E$2:$E$1072,0)),"")</f>
        <v/>
      </c>
      <c r="O70" s="12" t="str">
        <f t="array" ref="O70">IFERROR(INDEX('AQS Data'!$P$2:$P$1072,MATCH(Summary!O$3&amp;MONTH(Summary!$F70)&amp;DAY(Summary!$F70)&amp;O$2,'AQS Data'!$N$2:$N$1072&amp;'AQS Data'!$M$2:$M$1072&amp;'AQS Data'!$L$2:$L$1072&amp;'AQS Data'!$E$2:$E$1072,0)),"")</f>
        <v/>
      </c>
      <c r="P70" s="12" t="str">
        <f t="array" ref="P70">IFERROR(INDEX('AQS Data'!$P$2:$P$1072,MATCH(Summary!P$3&amp;MONTH(Summary!$F70)&amp;DAY(Summary!$F70)&amp;P$2,'AQS Data'!$N$2:$N$1072&amp;'AQS Data'!$M$2:$M$1072&amp;'AQS Data'!$L$2:$L$1072&amp;'AQS Data'!$E$2:$E$1072,0)),"")</f>
        <v/>
      </c>
      <c r="Q70" s="12" t="str">
        <f t="array" ref="Q70">IFERROR(INDEX('AQS Data'!$P$2:$P$1072,MATCH(Summary!Q$3&amp;MONTH(Summary!$F70)&amp;DAY(Summary!$F70)&amp;Q$2,'AQS Data'!$N$2:$N$1072&amp;'AQS Data'!$M$2:$M$1072&amp;'AQS Data'!$L$2:$L$1072&amp;'AQS Data'!$E$2:$E$1072,0)),"")</f>
        <v/>
      </c>
      <c r="R70" s="12">
        <f t="array" ref="R70">IFERROR(INDEX('AQS Data'!$P$2:$P$1072,MATCH(Summary!R$3&amp;MONTH(Summary!$F70)&amp;DAY(Summary!$F70)&amp;R$2,'AQS Data'!$N$2:$N$1072&amp;'AQS Data'!$M$2:$M$1072&amp;'AQS Data'!$L$2:$L$1072&amp;'AQS Data'!$E$2:$E$1072,0)),"")</f>
        <v>5.2</v>
      </c>
      <c r="S70" s="12" t="str">
        <f t="array" ref="S70">IFERROR(INDEX('AQS Data'!$P$2:$P$1072,MATCH(Summary!S$3&amp;MONTH(Summary!$F70)&amp;DAY(Summary!$F70)&amp;S$2,'AQS Data'!$N$2:$N$1072&amp;'AQS Data'!$M$2:$M$1072&amp;'AQS Data'!$L$2:$L$1072&amp;'AQS Data'!$E$2:$E$1072,0)),"")</f>
        <v/>
      </c>
      <c r="T70" s="12" t="str">
        <f t="array" ref="T70">IFERROR(INDEX('AQS Data'!$P$2:$P$1072,MATCH(Summary!T$3&amp;MONTH(Summary!$F70)&amp;DAY(Summary!$F70)&amp;T$2,'AQS Data'!$N$2:$N$1072&amp;'AQS Data'!$M$2:$M$1072&amp;'AQS Data'!$L$2:$L$1072&amp;'AQS Data'!$E$2:$E$1072,0)),"")</f>
        <v/>
      </c>
      <c r="U70" s="12" t="str">
        <f t="array" ref="U70">IFERROR(INDEX('AQS Data'!$P$2:$P$1072,MATCH(Summary!U$3&amp;MONTH(Summary!$F70)&amp;DAY(Summary!$F70)&amp;U$2,'AQS Data'!$N$2:$N$1072&amp;'AQS Data'!$M$2:$M$1072&amp;'AQS Data'!$L$2:$L$1072&amp;'AQS Data'!$E$2:$E$1072,0)),"")</f>
        <v/>
      </c>
      <c r="V70" s="12">
        <f t="array" ref="V70">IFERROR(INDEX('AQS Data'!$P$2:$P$1072,MATCH(Summary!V$3&amp;MONTH(Summary!$F70)&amp;DAY(Summary!$F70)&amp;V$2,'AQS Data'!$N$2:$N$1072&amp;'AQS Data'!$M$2:$M$1072&amp;'AQS Data'!$L$2:$L$1072&amp;'AQS Data'!$E$2:$E$1072,0)),"")</f>
        <v>2.7</v>
      </c>
      <c r="W70" s="12" t="str">
        <f t="array" ref="W70">IFERROR(INDEX('AQS Data'!$P$2:$P$1072,MATCH(Summary!W$3&amp;MONTH(Summary!$F70)&amp;DAY(Summary!$F70)&amp;W$2,'AQS Data'!$N$2:$N$1072&amp;'AQS Data'!$M$2:$M$1072&amp;'AQS Data'!$L$2:$L$1072&amp;'AQS Data'!$E$2:$E$1072,0)),"")</f>
        <v/>
      </c>
      <c r="X70" s="19" t="str">
        <f t="array" ref="X70">IFERROR(INDEX('AQS Data'!$P$2:$P$1072,MATCH(Summary!X$3&amp;MONTH(Summary!$F70)&amp;DAY(Summary!$F70)&amp;X$2,'AQS Data'!$N$2:$N$1072&amp;'AQS Data'!$M$2:$M$1072&amp;'AQS Data'!$L$2:$L$1072&amp;'AQS Data'!$E$2:$E$1072,0)),"")</f>
        <v/>
      </c>
      <c r="Z70" s="25">
        <v>42953</v>
      </c>
      <c r="AA70" s="11">
        <f t="array" ref="AA70">IFERROR(INDEX('AQS Data'!$P$2:$P$1072,MATCH(Summary!AA$3&amp;MONTH(Summary!$F70)&amp;DAY(Summary!$F70)&amp;AA$2,'AQS Data'!$N$2:$N$1072&amp;'AQS Data'!$M$2:$M$1072&amp;'AQS Data'!$L$2:$L$1072&amp;'AQS Data'!$E$2:$E$1072,0)),"")</f>
        <v>4.5999999999999996</v>
      </c>
      <c r="AB70" s="12" t="str">
        <f t="array" ref="AB70">IFERROR(INDEX('AQS Data'!$P$2:$P$1072,MATCH(Summary!AB$3&amp;MONTH(Summary!$F70)&amp;DAY(Summary!$F70)&amp;AB$2,'AQS Data'!$N$2:$N$1072&amp;'AQS Data'!$M$2:$M$1072&amp;'AQS Data'!$L$2:$L$1072&amp;'AQS Data'!$E$2:$E$1072,0)),"")</f>
        <v/>
      </c>
      <c r="AC70" s="12" t="str">
        <f t="array" ref="AC70">IFERROR(INDEX('AQS Data'!$P$2:$P$1072,MATCH(Summary!AC$3&amp;MONTH(Summary!$F70)&amp;DAY(Summary!$F70)&amp;AC$2,'AQS Data'!$N$2:$N$1072&amp;'AQS Data'!$M$2:$M$1072&amp;'AQS Data'!$L$2:$L$1072&amp;'AQS Data'!$E$2:$E$1072,0)),"")</f>
        <v/>
      </c>
      <c r="AD70" s="12" t="str">
        <f t="array" ref="AD70">IFERROR(INDEX('AQS Data'!$P$2:$P$1072,MATCH(Summary!AD$3&amp;MONTH(Summary!$F70)&amp;DAY(Summary!$F70)&amp;AD$2,'AQS Data'!$N$2:$N$1072&amp;'AQS Data'!$M$2:$M$1072&amp;'AQS Data'!$L$2:$L$1072&amp;'AQS Data'!$E$2:$E$1072,0)),"")</f>
        <v/>
      </c>
      <c r="AE70" s="12">
        <f t="array" ref="AE70">IFERROR(INDEX('AQS Data'!$P$2:$P$1072,MATCH(Summary!AE$3&amp;MONTH(Summary!$F70)&amp;DAY(Summary!$F70)&amp;AE$2,'AQS Data'!$N$2:$N$1072&amp;'AQS Data'!$M$2:$M$1072&amp;'AQS Data'!$L$2:$L$1072&amp;'AQS Data'!$E$2:$E$1072,0)),"")</f>
        <v>2.7</v>
      </c>
      <c r="AF70" s="12" t="str">
        <f t="array" ref="AF70">IFERROR(INDEX('AQS Data'!$P$2:$P$1072,MATCH(Summary!AF$3&amp;MONTH(Summary!$F70)&amp;DAY(Summary!$F70)&amp;AF$2,'AQS Data'!$N$2:$N$1072&amp;'AQS Data'!$M$2:$M$1072&amp;'AQS Data'!$L$2:$L$1072&amp;'AQS Data'!$E$2:$E$1072,0)),"")</f>
        <v/>
      </c>
      <c r="AG70" s="19" t="str">
        <f t="array" ref="AG70">IFERROR(INDEX('AQS Data'!$P$2:$P$1072,MATCH(Summary!AG$3&amp;MONTH(Summary!$F70)&amp;DAY(Summary!$F70)&amp;AG$2,'AQS Data'!$N$2:$N$1072&amp;'AQS Data'!$M$2:$M$1072&amp;'AQS Data'!$L$2:$L$1072&amp;'AQS Data'!$E$2:$E$1072,0)),"")</f>
        <v/>
      </c>
      <c r="AI70" s="25">
        <v>42953</v>
      </c>
      <c r="AJ70" s="11" t="str">
        <f t="array" ref="AJ70">IFERROR(INDEX('AQS Data'!$P$2:$P$1072,MATCH(Summary!AJ$3&amp;MONTH(Summary!$F70)&amp;DAY(Summary!$F70)&amp;AJ$2,'AQS Data'!$N$2:$N$1072&amp;'AQS Data'!$M$2:$M$1072&amp;'AQS Data'!$L$2:$L$1072&amp;'AQS Data'!$E$2:$E$1072,0)),"")</f>
        <v/>
      </c>
      <c r="AK70" s="106"/>
      <c r="AL70" s="106"/>
      <c r="AM70" s="12" t="str">
        <f t="array" ref="AM70">IFERROR(INDEX('AQS Data'!$P$2:$P$1072,MATCH(Summary!AM$3&amp;MONTH(Summary!$F70)&amp;DAY(Summary!$F70)&amp;AM$2,'AQS Data'!$N$2:$N$1072&amp;'AQS Data'!$M$2:$M$1072&amp;'AQS Data'!$L$2:$L$1072&amp;'AQS Data'!$E$2:$E$1072,0)),"")</f>
        <v/>
      </c>
      <c r="AN70" s="19" t="str">
        <f t="array" ref="AN70">IFERROR(INDEX('AQS Data'!$P$2:$P$1072,MATCH(Summary!AN$3&amp;MONTH(Summary!$F70)&amp;DAY(Summary!$F70)&amp;AN$2,'AQS Data'!$N$2:$N$1072&amp;'AQS Data'!$M$2:$M$1072&amp;'AQS Data'!$L$2:$L$1072&amp;'AQS Data'!$E$2:$E$1072,0)),"")</f>
        <v/>
      </c>
    </row>
    <row r="71" spans="6:40" x14ac:dyDescent="0.25">
      <c r="F71" s="25">
        <v>42954</v>
      </c>
      <c r="G71" s="11">
        <f t="array" ref="G71">IFERROR(INDEX('AQS Data'!$P$2:$P$1072,MATCH(Summary!G$3&amp;MONTH(Summary!$F71)&amp;DAY(Summary!$F71)&amp;G$2,'AQS Data'!$N$2:$N$1072&amp;'AQS Data'!$M$2:$M$1072&amp;'AQS Data'!$L$2:$L$1072&amp;'AQS Data'!$E$2:$E$1072,0)),"")</f>
        <v>4.5999999999999996</v>
      </c>
      <c r="H71" s="12">
        <f t="array" ref="H71">IFERROR(INDEX('AQS Data'!$P$2:$P$1072,MATCH(Summary!H$3&amp;MONTH(Summary!$F71)&amp;DAY(Summary!$F71)&amp;H$2,'AQS Data'!$N$2:$N$1072&amp;'AQS Data'!$M$2:$M$1072&amp;'AQS Data'!$L$2:$L$1072&amp;'AQS Data'!$E$2:$E$1072,0)),"")</f>
        <v>3.9</v>
      </c>
      <c r="I71" s="12" t="str">
        <f t="array" ref="I71">IFERROR(INDEX('AQS Data'!$P$2:$P$1072,MATCH(Summary!I$3&amp;MONTH(Summary!$F71)&amp;DAY(Summary!$F71)&amp;I$2,'AQS Data'!$N$2:$N$1072&amp;'AQS Data'!$M$2:$M$1072&amp;'AQS Data'!$L$2:$L$1072&amp;'AQS Data'!$E$2:$E$1072,0)),"")</f>
        <v/>
      </c>
      <c r="J71" s="12" t="str">
        <f t="array" ref="J71">IFERROR(INDEX('AQS Data'!$P$2:$P$1072,MATCH(Summary!J$3&amp;MONTH(Summary!$F71)&amp;DAY(Summary!$F71)&amp;J$2,'AQS Data'!$N$2:$N$1072&amp;'AQS Data'!$M$2:$M$1072&amp;'AQS Data'!$L$2:$L$1072&amp;'AQS Data'!$E$2:$E$1072,0)),"")</f>
        <v/>
      </c>
      <c r="K71" s="12">
        <f t="array" ref="K71">IFERROR(INDEX('AQS Data'!$P$2:$P$1072,MATCH(Summary!K$3&amp;MONTH(Summary!$F71)&amp;DAY(Summary!$F71)&amp;K$2,'AQS Data'!$N$2:$N$1072&amp;'AQS Data'!$M$2:$M$1072&amp;'AQS Data'!$L$2:$L$1072&amp;'AQS Data'!$E$2:$E$1072,0)),"")</f>
        <v>6.6</v>
      </c>
      <c r="L71" s="12">
        <f t="array" ref="L71">IFERROR(INDEX('AQS Data'!$P$2:$P$1072,MATCH(Summary!L$3&amp;MONTH(Summary!$F71)&amp;DAY(Summary!$F71)&amp;L$2,'AQS Data'!$N$2:$N$1072&amp;'AQS Data'!$M$2:$M$1072&amp;'AQS Data'!$L$2:$L$1072&amp;'AQS Data'!$E$2:$E$1072,0)),"")</f>
        <v>19.600000000000001</v>
      </c>
      <c r="M71" s="12" t="str">
        <f t="array" ref="M71">IFERROR(INDEX('AQS Data'!$P$2:$P$1072,MATCH(Summary!M$3&amp;MONTH(Summary!$F71)&amp;DAY(Summary!$F71)&amp;M$2,'AQS Data'!$N$2:$N$1072&amp;'AQS Data'!$M$2:$M$1072&amp;'AQS Data'!$L$2:$L$1072&amp;'AQS Data'!$E$2:$E$1072,0)),"")</f>
        <v/>
      </c>
      <c r="N71" s="12" t="str">
        <f t="array" ref="N71">IFERROR(INDEX('AQS Data'!$P$2:$P$1072,MATCH(Summary!N$3&amp;MONTH(Summary!$F71)&amp;DAY(Summary!$F71)&amp;N$2,'AQS Data'!$N$2:$N$1072&amp;'AQS Data'!$M$2:$M$1072&amp;'AQS Data'!$L$2:$L$1072&amp;'AQS Data'!$E$2:$E$1072,0)),"")</f>
        <v/>
      </c>
      <c r="O71" s="12">
        <f t="array" ref="O71">IFERROR(INDEX('AQS Data'!$P$2:$P$1072,MATCH(Summary!O$3&amp;MONTH(Summary!$F71)&amp;DAY(Summary!$F71)&amp;O$2,'AQS Data'!$N$2:$N$1072&amp;'AQS Data'!$M$2:$M$1072&amp;'AQS Data'!$L$2:$L$1072&amp;'AQS Data'!$E$2:$E$1072,0)),"")</f>
        <v>1.7</v>
      </c>
      <c r="P71" s="12">
        <f t="array" ref="P71">IFERROR(INDEX('AQS Data'!$P$2:$P$1072,MATCH(Summary!P$3&amp;MONTH(Summary!$F71)&amp;DAY(Summary!$F71)&amp;P$2,'AQS Data'!$N$2:$N$1072&amp;'AQS Data'!$M$2:$M$1072&amp;'AQS Data'!$L$2:$L$1072&amp;'AQS Data'!$E$2:$E$1072,0)),"")</f>
        <v>2.1</v>
      </c>
      <c r="Q71" s="12" t="str">
        <f t="array" ref="Q71">IFERROR(INDEX('AQS Data'!$P$2:$P$1072,MATCH(Summary!Q$3&amp;MONTH(Summary!$F71)&amp;DAY(Summary!$F71)&amp;Q$2,'AQS Data'!$N$2:$N$1072&amp;'AQS Data'!$M$2:$M$1072&amp;'AQS Data'!$L$2:$L$1072&amp;'AQS Data'!$E$2:$E$1072,0)),"")</f>
        <v/>
      </c>
      <c r="R71" s="12" t="str">
        <f t="array" ref="R71">IFERROR(INDEX('AQS Data'!$P$2:$P$1072,MATCH(Summary!R$3&amp;MONTH(Summary!$F71)&amp;DAY(Summary!$F71)&amp;R$2,'AQS Data'!$N$2:$N$1072&amp;'AQS Data'!$M$2:$M$1072&amp;'AQS Data'!$L$2:$L$1072&amp;'AQS Data'!$E$2:$E$1072,0)),"")</f>
        <v/>
      </c>
      <c r="S71" s="12">
        <f t="array" ref="S71">IFERROR(INDEX('AQS Data'!$P$2:$P$1072,MATCH(Summary!S$3&amp;MONTH(Summary!$F71)&amp;DAY(Summary!$F71)&amp;S$2,'AQS Data'!$N$2:$N$1072&amp;'AQS Data'!$M$2:$M$1072&amp;'AQS Data'!$L$2:$L$1072&amp;'AQS Data'!$E$2:$E$1072,0)),"")</f>
        <v>1.7</v>
      </c>
      <c r="T71" s="12">
        <f t="array" ref="T71">IFERROR(INDEX('AQS Data'!$P$2:$P$1072,MATCH(Summary!T$3&amp;MONTH(Summary!$F71)&amp;DAY(Summary!$F71)&amp;T$2,'AQS Data'!$N$2:$N$1072&amp;'AQS Data'!$M$2:$M$1072&amp;'AQS Data'!$L$2:$L$1072&amp;'AQS Data'!$E$2:$E$1072,0)),"")</f>
        <v>3</v>
      </c>
      <c r="U71" s="12" t="str">
        <f t="array" ref="U71">IFERROR(INDEX('AQS Data'!$P$2:$P$1072,MATCH(Summary!U$3&amp;MONTH(Summary!$F71)&amp;DAY(Summary!$F71)&amp;U$2,'AQS Data'!$N$2:$N$1072&amp;'AQS Data'!$M$2:$M$1072&amp;'AQS Data'!$L$2:$L$1072&amp;'AQS Data'!$E$2:$E$1072,0)),"")</f>
        <v/>
      </c>
      <c r="V71" s="12" t="str">
        <f t="array" ref="V71">IFERROR(INDEX('AQS Data'!$P$2:$P$1072,MATCH(Summary!V$3&amp;MONTH(Summary!$F71)&amp;DAY(Summary!$F71)&amp;V$2,'AQS Data'!$N$2:$N$1072&amp;'AQS Data'!$M$2:$M$1072&amp;'AQS Data'!$L$2:$L$1072&amp;'AQS Data'!$E$2:$E$1072,0)),"")</f>
        <v/>
      </c>
      <c r="W71" s="12">
        <f t="array" ref="W71">IFERROR(INDEX('AQS Data'!$P$2:$P$1072,MATCH(Summary!W$3&amp;MONTH(Summary!$F71)&amp;DAY(Summary!$F71)&amp;W$2,'AQS Data'!$N$2:$N$1072&amp;'AQS Data'!$M$2:$M$1072&amp;'AQS Data'!$L$2:$L$1072&amp;'AQS Data'!$E$2:$E$1072,0)),"")</f>
        <v>0</v>
      </c>
      <c r="X71" s="19">
        <f t="array" ref="X71">IFERROR(INDEX('AQS Data'!$P$2:$P$1072,MATCH(Summary!X$3&amp;MONTH(Summary!$F71)&amp;DAY(Summary!$F71)&amp;X$2,'AQS Data'!$N$2:$N$1072&amp;'AQS Data'!$M$2:$M$1072&amp;'AQS Data'!$L$2:$L$1072&amp;'AQS Data'!$E$2:$E$1072,0)),"")</f>
        <v>2.5</v>
      </c>
      <c r="Z71" s="25">
        <v>42954</v>
      </c>
      <c r="AA71" s="11" t="str">
        <f t="array" ref="AA71">IFERROR(INDEX('AQS Data'!$P$2:$P$1072,MATCH(Summary!AA$3&amp;MONTH(Summary!$F71)&amp;DAY(Summary!$F71)&amp;AA$2,'AQS Data'!$N$2:$N$1072&amp;'AQS Data'!$M$2:$M$1072&amp;'AQS Data'!$L$2:$L$1072&amp;'AQS Data'!$E$2:$E$1072,0)),"")</f>
        <v/>
      </c>
      <c r="AB71" s="12">
        <f t="array" ref="AB71">IFERROR(INDEX('AQS Data'!$P$2:$P$1072,MATCH(Summary!AB$3&amp;MONTH(Summary!$F71)&amp;DAY(Summary!$F71)&amp;AB$2,'AQS Data'!$N$2:$N$1072&amp;'AQS Data'!$M$2:$M$1072&amp;'AQS Data'!$L$2:$L$1072&amp;'AQS Data'!$E$2:$E$1072,0)),"")</f>
        <v>1.7</v>
      </c>
      <c r="AC71" s="12">
        <f t="array" ref="AC71">IFERROR(INDEX('AQS Data'!$P$2:$P$1072,MATCH(Summary!AC$3&amp;MONTH(Summary!$F71)&amp;DAY(Summary!$F71)&amp;AC$2,'AQS Data'!$N$2:$N$1072&amp;'AQS Data'!$M$2:$M$1072&amp;'AQS Data'!$L$2:$L$1072&amp;'AQS Data'!$E$2:$E$1072,0)),"")</f>
        <v>3.2</v>
      </c>
      <c r="AD71" s="12" t="str">
        <f t="array" ref="AD71">IFERROR(INDEX('AQS Data'!$P$2:$P$1072,MATCH(Summary!AD$3&amp;MONTH(Summary!$F71)&amp;DAY(Summary!$F71)&amp;AD$2,'AQS Data'!$N$2:$N$1072&amp;'AQS Data'!$M$2:$M$1072&amp;'AQS Data'!$L$2:$L$1072&amp;'AQS Data'!$E$2:$E$1072,0)),"")</f>
        <v/>
      </c>
      <c r="AE71" s="12" t="str">
        <f t="array" ref="AE71">IFERROR(INDEX('AQS Data'!$P$2:$P$1072,MATCH(Summary!AE$3&amp;MONTH(Summary!$F71)&amp;DAY(Summary!$F71)&amp;AE$2,'AQS Data'!$N$2:$N$1072&amp;'AQS Data'!$M$2:$M$1072&amp;'AQS Data'!$L$2:$L$1072&amp;'AQS Data'!$E$2:$E$1072,0)),"")</f>
        <v/>
      </c>
      <c r="AF71" s="12">
        <f t="array" ref="AF71">IFERROR(INDEX('AQS Data'!$P$2:$P$1072,MATCH(Summary!AF$3&amp;MONTH(Summary!$F71)&amp;DAY(Summary!$F71)&amp;AF$2,'AQS Data'!$N$2:$N$1072&amp;'AQS Data'!$M$2:$M$1072&amp;'AQS Data'!$L$2:$L$1072&amp;'AQS Data'!$E$2:$E$1072,0)),"")</f>
        <v>9.3000000000000007</v>
      </c>
      <c r="AG71" s="19">
        <f t="array" ref="AG71">IFERROR(INDEX('AQS Data'!$P$2:$P$1072,MATCH(Summary!AG$3&amp;MONTH(Summary!$F71)&amp;DAY(Summary!$F71)&amp;AG$2,'AQS Data'!$N$2:$N$1072&amp;'AQS Data'!$M$2:$M$1072&amp;'AQS Data'!$L$2:$L$1072&amp;'AQS Data'!$E$2:$E$1072,0)),"")</f>
        <v>2.1</v>
      </c>
      <c r="AI71" s="25">
        <v>42954</v>
      </c>
      <c r="AJ71" s="11">
        <f t="array" ref="AJ71">IFERROR(INDEX('AQS Data'!$P$2:$P$1072,MATCH(Summary!AJ$3&amp;MONTH(Summary!$F71)&amp;DAY(Summary!$F71)&amp;AJ$2,'AQS Data'!$N$2:$N$1072&amp;'AQS Data'!$M$2:$M$1072&amp;'AQS Data'!$L$2:$L$1072&amp;'AQS Data'!$E$2:$E$1072,0)),"")</f>
        <v>2.5</v>
      </c>
      <c r="AK71" s="106"/>
      <c r="AL71" s="106"/>
      <c r="AM71" s="12">
        <f t="array" ref="AM71">IFERROR(INDEX('AQS Data'!$P$2:$P$1072,MATCH(Summary!AM$3&amp;MONTH(Summary!$F71)&amp;DAY(Summary!$F71)&amp;AM$2,'AQS Data'!$N$2:$N$1072&amp;'AQS Data'!$M$2:$M$1072&amp;'AQS Data'!$L$2:$L$1072&amp;'AQS Data'!$E$2:$E$1072,0)),"")</f>
        <v>11.5</v>
      </c>
      <c r="AN71" s="19">
        <f t="array" ref="AN71">IFERROR(INDEX('AQS Data'!$P$2:$P$1072,MATCH(Summary!AN$3&amp;MONTH(Summary!$F71)&amp;DAY(Summary!$F71)&amp;AN$2,'AQS Data'!$N$2:$N$1072&amp;'AQS Data'!$M$2:$M$1072&amp;'AQS Data'!$L$2:$L$1072&amp;'AQS Data'!$E$2:$E$1072,0)),"")</f>
        <v>3.9</v>
      </c>
    </row>
    <row r="72" spans="6:40" x14ac:dyDescent="0.25">
      <c r="F72" s="25">
        <v>42955</v>
      </c>
      <c r="G72" s="11" t="str">
        <f t="array" ref="G72">IFERROR(INDEX('AQS Data'!$P$2:$P$1072,MATCH(Summary!G$3&amp;MONTH(Summary!$F72)&amp;DAY(Summary!$F72)&amp;G$2,'AQS Data'!$N$2:$N$1072&amp;'AQS Data'!$M$2:$M$1072&amp;'AQS Data'!$L$2:$L$1072&amp;'AQS Data'!$E$2:$E$1072,0)),"")</f>
        <v/>
      </c>
      <c r="H72" s="12" t="str">
        <f t="array" ref="H72">IFERROR(INDEX('AQS Data'!$P$2:$P$1072,MATCH(Summary!H$3&amp;MONTH(Summary!$F72)&amp;DAY(Summary!$F72)&amp;H$2,'AQS Data'!$N$2:$N$1072&amp;'AQS Data'!$M$2:$M$1072&amp;'AQS Data'!$L$2:$L$1072&amp;'AQS Data'!$E$2:$E$1072,0)),"")</f>
        <v/>
      </c>
      <c r="I72" s="12">
        <f t="array" ref="I72">IFERROR(INDEX('AQS Data'!$P$2:$P$1072,MATCH(Summary!I$3&amp;MONTH(Summary!$F72)&amp;DAY(Summary!$F72)&amp;I$2,'AQS Data'!$N$2:$N$1072&amp;'AQS Data'!$M$2:$M$1072&amp;'AQS Data'!$L$2:$L$1072&amp;'AQS Data'!$E$2:$E$1072,0)),"")</f>
        <v>7.4</v>
      </c>
      <c r="J72" s="12" t="str">
        <f t="array" ref="J72">IFERROR(INDEX('AQS Data'!$P$2:$P$1072,MATCH(Summary!J$3&amp;MONTH(Summary!$F72)&amp;DAY(Summary!$F72)&amp;J$2,'AQS Data'!$N$2:$N$1072&amp;'AQS Data'!$M$2:$M$1072&amp;'AQS Data'!$L$2:$L$1072&amp;'AQS Data'!$E$2:$E$1072,0)),"")</f>
        <v/>
      </c>
      <c r="K72" s="12" t="str">
        <f t="array" ref="K72">IFERROR(INDEX('AQS Data'!$P$2:$P$1072,MATCH(Summary!K$3&amp;MONTH(Summary!$F72)&amp;DAY(Summary!$F72)&amp;K$2,'AQS Data'!$N$2:$N$1072&amp;'AQS Data'!$M$2:$M$1072&amp;'AQS Data'!$L$2:$L$1072&amp;'AQS Data'!$E$2:$E$1072,0)),"")</f>
        <v/>
      </c>
      <c r="L72" s="12" t="str">
        <f t="array" ref="L72">IFERROR(INDEX('AQS Data'!$P$2:$P$1072,MATCH(Summary!L$3&amp;MONTH(Summary!$F72)&amp;DAY(Summary!$F72)&amp;L$2,'AQS Data'!$N$2:$N$1072&amp;'AQS Data'!$M$2:$M$1072&amp;'AQS Data'!$L$2:$L$1072&amp;'AQS Data'!$E$2:$E$1072,0)),"")</f>
        <v/>
      </c>
      <c r="M72" s="12">
        <f t="array" ref="M72">IFERROR(INDEX('AQS Data'!$P$2:$P$1072,MATCH(Summary!M$3&amp;MONTH(Summary!$F72)&amp;DAY(Summary!$F72)&amp;M$2,'AQS Data'!$N$2:$N$1072&amp;'AQS Data'!$M$2:$M$1072&amp;'AQS Data'!$L$2:$L$1072&amp;'AQS Data'!$E$2:$E$1072,0)),"")</f>
        <v>32.1</v>
      </c>
      <c r="N72" s="12" t="str">
        <f t="array" ref="N72">IFERROR(INDEX('AQS Data'!$P$2:$P$1072,MATCH(Summary!N$3&amp;MONTH(Summary!$F72)&amp;DAY(Summary!$F72)&amp;N$2,'AQS Data'!$N$2:$N$1072&amp;'AQS Data'!$M$2:$M$1072&amp;'AQS Data'!$L$2:$L$1072&amp;'AQS Data'!$E$2:$E$1072,0)),"")</f>
        <v/>
      </c>
      <c r="O72" s="12" t="str">
        <f t="array" ref="O72">IFERROR(INDEX('AQS Data'!$P$2:$P$1072,MATCH(Summary!O$3&amp;MONTH(Summary!$F72)&amp;DAY(Summary!$F72)&amp;O$2,'AQS Data'!$N$2:$N$1072&amp;'AQS Data'!$M$2:$M$1072&amp;'AQS Data'!$L$2:$L$1072&amp;'AQS Data'!$E$2:$E$1072,0)),"")</f>
        <v/>
      </c>
      <c r="P72" s="12" t="str">
        <f t="array" ref="P72">IFERROR(INDEX('AQS Data'!$P$2:$P$1072,MATCH(Summary!P$3&amp;MONTH(Summary!$F72)&amp;DAY(Summary!$F72)&amp;P$2,'AQS Data'!$N$2:$N$1072&amp;'AQS Data'!$M$2:$M$1072&amp;'AQS Data'!$L$2:$L$1072&amp;'AQS Data'!$E$2:$E$1072,0)),"")</f>
        <v/>
      </c>
      <c r="Q72" s="12">
        <f t="array" ref="Q72">IFERROR(INDEX('AQS Data'!$P$2:$P$1072,MATCH(Summary!Q$3&amp;MONTH(Summary!$F72)&amp;DAY(Summary!$F72)&amp;Q$2,'AQS Data'!$N$2:$N$1072&amp;'AQS Data'!$M$2:$M$1072&amp;'AQS Data'!$L$2:$L$1072&amp;'AQS Data'!$E$2:$E$1072,0)),"")</f>
        <v>61</v>
      </c>
      <c r="R72" s="12" t="str">
        <f t="array" ref="R72">IFERROR(INDEX('AQS Data'!$P$2:$P$1072,MATCH(Summary!R$3&amp;MONTH(Summary!$F72)&amp;DAY(Summary!$F72)&amp;R$2,'AQS Data'!$N$2:$N$1072&amp;'AQS Data'!$M$2:$M$1072&amp;'AQS Data'!$L$2:$L$1072&amp;'AQS Data'!$E$2:$E$1072,0)),"")</f>
        <v/>
      </c>
      <c r="S72" s="12" t="str">
        <f t="array" ref="S72">IFERROR(INDEX('AQS Data'!$P$2:$P$1072,MATCH(Summary!S$3&amp;MONTH(Summary!$F72)&amp;DAY(Summary!$F72)&amp;S$2,'AQS Data'!$N$2:$N$1072&amp;'AQS Data'!$M$2:$M$1072&amp;'AQS Data'!$L$2:$L$1072&amp;'AQS Data'!$E$2:$E$1072,0)),"")</f>
        <v/>
      </c>
      <c r="T72" s="12" t="str">
        <f t="array" ref="T72">IFERROR(INDEX('AQS Data'!$P$2:$P$1072,MATCH(Summary!T$3&amp;MONTH(Summary!$F72)&amp;DAY(Summary!$F72)&amp;T$2,'AQS Data'!$N$2:$N$1072&amp;'AQS Data'!$M$2:$M$1072&amp;'AQS Data'!$L$2:$L$1072&amp;'AQS Data'!$E$2:$E$1072,0)),"")</f>
        <v/>
      </c>
      <c r="U72" s="12">
        <f t="array" ref="U72">IFERROR(INDEX('AQS Data'!$P$2:$P$1072,MATCH(Summary!U$3&amp;MONTH(Summary!$F72)&amp;DAY(Summary!$F72)&amp;U$2,'AQS Data'!$N$2:$N$1072&amp;'AQS Data'!$M$2:$M$1072&amp;'AQS Data'!$L$2:$L$1072&amp;'AQS Data'!$E$2:$E$1072,0)),"")</f>
        <v>12.1</v>
      </c>
      <c r="V72" s="12" t="str">
        <f t="array" ref="V72">IFERROR(INDEX('AQS Data'!$P$2:$P$1072,MATCH(Summary!V$3&amp;MONTH(Summary!$F72)&amp;DAY(Summary!$F72)&amp;V$2,'AQS Data'!$N$2:$N$1072&amp;'AQS Data'!$M$2:$M$1072&amp;'AQS Data'!$L$2:$L$1072&amp;'AQS Data'!$E$2:$E$1072,0)),"")</f>
        <v/>
      </c>
      <c r="W72" s="12" t="str">
        <f t="array" ref="W72">IFERROR(INDEX('AQS Data'!$P$2:$P$1072,MATCH(Summary!W$3&amp;MONTH(Summary!$F72)&amp;DAY(Summary!$F72)&amp;W$2,'AQS Data'!$N$2:$N$1072&amp;'AQS Data'!$M$2:$M$1072&amp;'AQS Data'!$L$2:$L$1072&amp;'AQS Data'!$E$2:$E$1072,0)),"")</f>
        <v/>
      </c>
      <c r="X72" s="19" t="str">
        <f t="array" ref="X72">IFERROR(INDEX('AQS Data'!$P$2:$P$1072,MATCH(Summary!X$3&amp;MONTH(Summary!$F72)&amp;DAY(Summary!$F72)&amp;X$2,'AQS Data'!$N$2:$N$1072&amp;'AQS Data'!$M$2:$M$1072&amp;'AQS Data'!$L$2:$L$1072&amp;'AQS Data'!$E$2:$E$1072,0)),"")</f>
        <v/>
      </c>
      <c r="Z72" s="25">
        <v>42955</v>
      </c>
      <c r="AA72" s="11" t="str">
        <f t="array" ref="AA72">IFERROR(INDEX('AQS Data'!$P$2:$P$1072,MATCH(Summary!AA$3&amp;MONTH(Summary!$F72)&amp;DAY(Summary!$F72)&amp;AA$2,'AQS Data'!$N$2:$N$1072&amp;'AQS Data'!$M$2:$M$1072&amp;'AQS Data'!$L$2:$L$1072&amp;'AQS Data'!$E$2:$E$1072,0)),"")</f>
        <v/>
      </c>
      <c r="AB72" s="12" t="str">
        <f t="array" ref="AB72">IFERROR(INDEX('AQS Data'!$P$2:$P$1072,MATCH(Summary!AB$3&amp;MONTH(Summary!$F72)&amp;DAY(Summary!$F72)&amp;AB$2,'AQS Data'!$N$2:$N$1072&amp;'AQS Data'!$M$2:$M$1072&amp;'AQS Data'!$L$2:$L$1072&amp;'AQS Data'!$E$2:$E$1072,0)),"")</f>
        <v/>
      </c>
      <c r="AC72" s="12" t="str">
        <f t="array" ref="AC72">IFERROR(INDEX('AQS Data'!$P$2:$P$1072,MATCH(Summary!AC$3&amp;MONTH(Summary!$F72)&amp;DAY(Summary!$F72)&amp;AC$2,'AQS Data'!$N$2:$N$1072&amp;'AQS Data'!$M$2:$M$1072&amp;'AQS Data'!$L$2:$L$1072&amp;'AQS Data'!$E$2:$E$1072,0)),"")</f>
        <v/>
      </c>
      <c r="AD72" s="12">
        <f t="array" ref="AD72">IFERROR(INDEX('AQS Data'!$P$2:$P$1072,MATCH(Summary!AD$3&amp;MONTH(Summary!$F72)&amp;DAY(Summary!$F72)&amp;AD$2,'AQS Data'!$N$2:$N$1072&amp;'AQS Data'!$M$2:$M$1072&amp;'AQS Data'!$L$2:$L$1072&amp;'AQS Data'!$E$2:$E$1072,0)),"")</f>
        <v>12.1</v>
      </c>
      <c r="AE72" s="12" t="str">
        <f t="array" ref="AE72">IFERROR(INDEX('AQS Data'!$P$2:$P$1072,MATCH(Summary!AE$3&amp;MONTH(Summary!$F72)&amp;DAY(Summary!$F72)&amp;AE$2,'AQS Data'!$N$2:$N$1072&amp;'AQS Data'!$M$2:$M$1072&amp;'AQS Data'!$L$2:$L$1072&amp;'AQS Data'!$E$2:$E$1072,0)),"")</f>
        <v/>
      </c>
      <c r="AF72" s="12" t="str">
        <f t="array" ref="AF72">IFERROR(INDEX('AQS Data'!$P$2:$P$1072,MATCH(Summary!AF$3&amp;MONTH(Summary!$F72)&amp;DAY(Summary!$F72)&amp;AF$2,'AQS Data'!$N$2:$N$1072&amp;'AQS Data'!$M$2:$M$1072&amp;'AQS Data'!$L$2:$L$1072&amp;'AQS Data'!$E$2:$E$1072,0)),"")</f>
        <v/>
      </c>
      <c r="AG72" s="19" t="str">
        <f t="array" ref="AG72">IFERROR(INDEX('AQS Data'!$P$2:$P$1072,MATCH(Summary!AG$3&amp;MONTH(Summary!$F72)&amp;DAY(Summary!$F72)&amp;AG$2,'AQS Data'!$N$2:$N$1072&amp;'AQS Data'!$M$2:$M$1072&amp;'AQS Data'!$L$2:$L$1072&amp;'AQS Data'!$E$2:$E$1072,0)),"")</f>
        <v/>
      </c>
      <c r="AI72" s="25">
        <v>42955</v>
      </c>
      <c r="AJ72" s="11" t="str">
        <f t="array" ref="AJ72">IFERROR(INDEX('AQS Data'!$P$2:$P$1072,MATCH(Summary!AJ$3&amp;MONTH(Summary!$F72)&amp;DAY(Summary!$F72)&amp;AJ$2,'AQS Data'!$N$2:$N$1072&amp;'AQS Data'!$M$2:$M$1072&amp;'AQS Data'!$L$2:$L$1072&amp;'AQS Data'!$E$2:$E$1072,0)),"")</f>
        <v/>
      </c>
      <c r="AK72" s="106"/>
      <c r="AL72" s="106"/>
      <c r="AM72" s="12" t="str">
        <f t="array" ref="AM72">IFERROR(INDEX('AQS Data'!$P$2:$P$1072,MATCH(Summary!AM$3&amp;MONTH(Summary!$F72)&amp;DAY(Summary!$F72)&amp;AM$2,'AQS Data'!$N$2:$N$1072&amp;'AQS Data'!$M$2:$M$1072&amp;'AQS Data'!$L$2:$L$1072&amp;'AQS Data'!$E$2:$E$1072,0)),"")</f>
        <v/>
      </c>
      <c r="AN72" s="19" t="str">
        <f t="array" ref="AN72">IFERROR(INDEX('AQS Data'!$P$2:$P$1072,MATCH(Summary!AN$3&amp;MONTH(Summary!$F72)&amp;DAY(Summary!$F72)&amp;AN$2,'AQS Data'!$N$2:$N$1072&amp;'AQS Data'!$M$2:$M$1072&amp;'AQS Data'!$L$2:$L$1072&amp;'AQS Data'!$E$2:$E$1072,0)),"")</f>
        <v/>
      </c>
    </row>
    <row r="73" spans="6:40" x14ac:dyDescent="0.25">
      <c r="F73" s="25">
        <v>42956</v>
      </c>
      <c r="G73" s="11" t="str">
        <f t="array" ref="G73">IFERROR(INDEX('AQS Data'!$P$2:$P$1072,MATCH(Summary!G$3&amp;MONTH(Summary!$F73)&amp;DAY(Summary!$F73)&amp;G$2,'AQS Data'!$N$2:$N$1072&amp;'AQS Data'!$M$2:$M$1072&amp;'AQS Data'!$L$2:$L$1072&amp;'AQS Data'!$E$2:$E$1072,0)),"")</f>
        <v/>
      </c>
      <c r="H73" s="12" t="str">
        <f t="array" ref="H73">IFERROR(INDEX('AQS Data'!$P$2:$P$1072,MATCH(Summary!H$3&amp;MONTH(Summary!$F73)&amp;DAY(Summary!$F73)&amp;H$2,'AQS Data'!$N$2:$N$1072&amp;'AQS Data'!$M$2:$M$1072&amp;'AQS Data'!$L$2:$L$1072&amp;'AQS Data'!$E$2:$E$1072,0)),"")</f>
        <v/>
      </c>
      <c r="I73" s="12" t="str">
        <f t="array" ref="I73">IFERROR(INDEX('AQS Data'!$P$2:$P$1072,MATCH(Summary!I$3&amp;MONTH(Summary!$F73)&amp;DAY(Summary!$F73)&amp;I$2,'AQS Data'!$N$2:$N$1072&amp;'AQS Data'!$M$2:$M$1072&amp;'AQS Data'!$L$2:$L$1072&amp;'AQS Data'!$E$2:$E$1072,0)),"")</f>
        <v/>
      </c>
      <c r="J73" s="12">
        <f t="array" ref="J73">IFERROR(INDEX('AQS Data'!$P$2:$P$1072,MATCH(Summary!J$3&amp;MONTH(Summary!$F73)&amp;DAY(Summary!$F73)&amp;J$2,'AQS Data'!$N$2:$N$1072&amp;'AQS Data'!$M$2:$M$1072&amp;'AQS Data'!$L$2:$L$1072&amp;'AQS Data'!$E$2:$E$1072,0)),"")</f>
        <v>42.3</v>
      </c>
      <c r="K73" s="12" t="str">
        <f t="array" ref="K73">IFERROR(INDEX('AQS Data'!$P$2:$P$1072,MATCH(Summary!K$3&amp;MONTH(Summary!$F73)&amp;DAY(Summary!$F73)&amp;K$2,'AQS Data'!$N$2:$N$1072&amp;'AQS Data'!$M$2:$M$1072&amp;'AQS Data'!$L$2:$L$1072&amp;'AQS Data'!$E$2:$E$1072,0)),"")</f>
        <v/>
      </c>
      <c r="L73" s="12" t="str">
        <f t="array" ref="L73">IFERROR(INDEX('AQS Data'!$P$2:$P$1072,MATCH(Summary!L$3&amp;MONTH(Summary!$F73)&amp;DAY(Summary!$F73)&amp;L$2,'AQS Data'!$N$2:$N$1072&amp;'AQS Data'!$M$2:$M$1072&amp;'AQS Data'!$L$2:$L$1072&amp;'AQS Data'!$E$2:$E$1072,0)),"")</f>
        <v/>
      </c>
      <c r="M73" s="12" t="str">
        <f t="array" ref="M73">IFERROR(INDEX('AQS Data'!$P$2:$P$1072,MATCH(Summary!M$3&amp;MONTH(Summary!$F73)&amp;DAY(Summary!$F73)&amp;M$2,'AQS Data'!$N$2:$N$1072&amp;'AQS Data'!$M$2:$M$1072&amp;'AQS Data'!$L$2:$L$1072&amp;'AQS Data'!$E$2:$E$1072,0)),"")</f>
        <v/>
      </c>
      <c r="N73" s="12">
        <f t="array" ref="N73">IFERROR(INDEX('AQS Data'!$P$2:$P$1072,MATCH(Summary!N$3&amp;MONTH(Summary!$F73)&amp;DAY(Summary!$F73)&amp;N$2,'AQS Data'!$N$2:$N$1072&amp;'AQS Data'!$M$2:$M$1072&amp;'AQS Data'!$L$2:$L$1072&amp;'AQS Data'!$E$2:$E$1072,0)),"")</f>
        <v>4</v>
      </c>
      <c r="O73" s="12" t="str">
        <f t="array" ref="O73">IFERROR(INDEX('AQS Data'!$P$2:$P$1072,MATCH(Summary!O$3&amp;MONTH(Summary!$F73)&amp;DAY(Summary!$F73)&amp;O$2,'AQS Data'!$N$2:$N$1072&amp;'AQS Data'!$M$2:$M$1072&amp;'AQS Data'!$L$2:$L$1072&amp;'AQS Data'!$E$2:$E$1072,0)),"")</f>
        <v/>
      </c>
      <c r="P73" s="12" t="str">
        <f t="array" ref="P73">IFERROR(INDEX('AQS Data'!$P$2:$P$1072,MATCH(Summary!P$3&amp;MONTH(Summary!$F73)&amp;DAY(Summary!$F73)&amp;P$2,'AQS Data'!$N$2:$N$1072&amp;'AQS Data'!$M$2:$M$1072&amp;'AQS Data'!$L$2:$L$1072&amp;'AQS Data'!$E$2:$E$1072,0)),"")</f>
        <v/>
      </c>
      <c r="Q73" s="12" t="str">
        <f t="array" ref="Q73">IFERROR(INDEX('AQS Data'!$P$2:$P$1072,MATCH(Summary!Q$3&amp;MONTH(Summary!$F73)&amp;DAY(Summary!$F73)&amp;Q$2,'AQS Data'!$N$2:$N$1072&amp;'AQS Data'!$M$2:$M$1072&amp;'AQS Data'!$L$2:$L$1072&amp;'AQS Data'!$E$2:$E$1072,0)),"")</f>
        <v/>
      </c>
      <c r="R73" s="12">
        <f t="array" ref="R73">IFERROR(INDEX('AQS Data'!$P$2:$P$1072,MATCH(Summary!R$3&amp;MONTH(Summary!$F73)&amp;DAY(Summary!$F73)&amp;R$2,'AQS Data'!$N$2:$N$1072&amp;'AQS Data'!$M$2:$M$1072&amp;'AQS Data'!$L$2:$L$1072&amp;'AQS Data'!$E$2:$E$1072,0)),"")</f>
        <v>3.1</v>
      </c>
      <c r="S73" s="12" t="str">
        <f t="array" ref="S73">IFERROR(INDEX('AQS Data'!$P$2:$P$1072,MATCH(Summary!S$3&amp;MONTH(Summary!$F73)&amp;DAY(Summary!$F73)&amp;S$2,'AQS Data'!$N$2:$N$1072&amp;'AQS Data'!$M$2:$M$1072&amp;'AQS Data'!$L$2:$L$1072&amp;'AQS Data'!$E$2:$E$1072,0)),"")</f>
        <v/>
      </c>
      <c r="T73" s="12" t="str">
        <f t="array" ref="T73">IFERROR(INDEX('AQS Data'!$P$2:$P$1072,MATCH(Summary!T$3&amp;MONTH(Summary!$F73)&amp;DAY(Summary!$F73)&amp;T$2,'AQS Data'!$N$2:$N$1072&amp;'AQS Data'!$M$2:$M$1072&amp;'AQS Data'!$L$2:$L$1072&amp;'AQS Data'!$E$2:$E$1072,0)),"")</f>
        <v/>
      </c>
      <c r="U73" s="12" t="str">
        <f t="array" ref="U73">IFERROR(INDEX('AQS Data'!$P$2:$P$1072,MATCH(Summary!U$3&amp;MONTH(Summary!$F73)&amp;DAY(Summary!$F73)&amp;U$2,'AQS Data'!$N$2:$N$1072&amp;'AQS Data'!$M$2:$M$1072&amp;'AQS Data'!$L$2:$L$1072&amp;'AQS Data'!$E$2:$E$1072,0)),"")</f>
        <v/>
      </c>
      <c r="V73" s="12">
        <f t="array" ref="V73">IFERROR(INDEX('AQS Data'!$P$2:$P$1072,MATCH(Summary!V$3&amp;MONTH(Summary!$F73)&amp;DAY(Summary!$F73)&amp;V$2,'AQS Data'!$N$2:$N$1072&amp;'AQS Data'!$M$2:$M$1072&amp;'AQS Data'!$L$2:$L$1072&amp;'AQS Data'!$E$2:$E$1072,0)),"")</f>
        <v>3.7</v>
      </c>
      <c r="W73" s="12" t="str">
        <f t="array" ref="W73">IFERROR(INDEX('AQS Data'!$P$2:$P$1072,MATCH(Summary!W$3&amp;MONTH(Summary!$F73)&amp;DAY(Summary!$F73)&amp;W$2,'AQS Data'!$N$2:$N$1072&amp;'AQS Data'!$M$2:$M$1072&amp;'AQS Data'!$L$2:$L$1072&amp;'AQS Data'!$E$2:$E$1072,0)),"")</f>
        <v/>
      </c>
      <c r="X73" s="19" t="str">
        <f t="array" ref="X73">IFERROR(INDEX('AQS Data'!$P$2:$P$1072,MATCH(Summary!X$3&amp;MONTH(Summary!$F73)&amp;DAY(Summary!$F73)&amp;X$2,'AQS Data'!$N$2:$N$1072&amp;'AQS Data'!$M$2:$M$1072&amp;'AQS Data'!$L$2:$L$1072&amp;'AQS Data'!$E$2:$E$1072,0)),"")</f>
        <v/>
      </c>
      <c r="Z73" s="25">
        <v>42956</v>
      </c>
      <c r="AA73" s="11">
        <f t="array" ref="AA73">IFERROR(INDEX('AQS Data'!$P$2:$P$1072,MATCH(Summary!AA$3&amp;MONTH(Summary!$F73)&amp;DAY(Summary!$F73)&amp;AA$2,'AQS Data'!$N$2:$N$1072&amp;'AQS Data'!$M$2:$M$1072&amp;'AQS Data'!$L$2:$L$1072&amp;'AQS Data'!$E$2:$E$1072,0)),"")</f>
        <v>2.2000000000000002</v>
      </c>
      <c r="AB73" s="12" t="str">
        <f t="array" ref="AB73">IFERROR(INDEX('AQS Data'!$P$2:$P$1072,MATCH(Summary!AB$3&amp;MONTH(Summary!$F73)&amp;DAY(Summary!$F73)&amp;AB$2,'AQS Data'!$N$2:$N$1072&amp;'AQS Data'!$M$2:$M$1072&amp;'AQS Data'!$L$2:$L$1072&amp;'AQS Data'!$E$2:$E$1072,0)),"")</f>
        <v/>
      </c>
      <c r="AC73" s="12" t="str">
        <f t="array" ref="AC73">IFERROR(INDEX('AQS Data'!$P$2:$P$1072,MATCH(Summary!AC$3&amp;MONTH(Summary!$F73)&amp;DAY(Summary!$F73)&amp;AC$2,'AQS Data'!$N$2:$N$1072&amp;'AQS Data'!$M$2:$M$1072&amp;'AQS Data'!$L$2:$L$1072&amp;'AQS Data'!$E$2:$E$1072,0)),"")</f>
        <v/>
      </c>
      <c r="AD73" s="12" t="str">
        <f t="array" ref="AD73">IFERROR(INDEX('AQS Data'!$P$2:$P$1072,MATCH(Summary!AD$3&amp;MONTH(Summary!$F73)&amp;DAY(Summary!$F73)&amp;AD$2,'AQS Data'!$N$2:$N$1072&amp;'AQS Data'!$M$2:$M$1072&amp;'AQS Data'!$L$2:$L$1072&amp;'AQS Data'!$E$2:$E$1072,0)),"")</f>
        <v/>
      </c>
      <c r="AE73" s="12">
        <f t="array" ref="AE73">IFERROR(INDEX('AQS Data'!$P$2:$P$1072,MATCH(Summary!AE$3&amp;MONTH(Summary!$F73)&amp;DAY(Summary!$F73)&amp;AE$2,'AQS Data'!$N$2:$N$1072&amp;'AQS Data'!$M$2:$M$1072&amp;'AQS Data'!$L$2:$L$1072&amp;'AQS Data'!$E$2:$E$1072,0)),"")</f>
        <v>3.2</v>
      </c>
      <c r="AF73" s="12" t="str">
        <f t="array" ref="AF73">IFERROR(INDEX('AQS Data'!$P$2:$P$1072,MATCH(Summary!AF$3&amp;MONTH(Summary!$F73)&amp;DAY(Summary!$F73)&amp;AF$2,'AQS Data'!$N$2:$N$1072&amp;'AQS Data'!$M$2:$M$1072&amp;'AQS Data'!$L$2:$L$1072&amp;'AQS Data'!$E$2:$E$1072,0)),"")</f>
        <v/>
      </c>
      <c r="AG73" s="19" t="str">
        <f t="array" ref="AG73">IFERROR(INDEX('AQS Data'!$P$2:$P$1072,MATCH(Summary!AG$3&amp;MONTH(Summary!$F73)&amp;DAY(Summary!$F73)&amp;AG$2,'AQS Data'!$N$2:$N$1072&amp;'AQS Data'!$M$2:$M$1072&amp;'AQS Data'!$L$2:$L$1072&amp;'AQS Data'!$E$2:$E$1072,0)),"")</f>
        <v/>
      </c>
      <c r="AI73" s="25">
        <v>42956</v>
      </c>
      <c r="AJ73" s="11" t="str">
        <f t="array" ref="AJ73">IFERROR(INDEX('AQS Data'!$P$2:$P$1072,MATCH(Summary!AJ$3&amp;MONTH(Summary!$F73)&amp;DAY(Summary!$F73)&amp;AJ$2,'AQS Data'!$N$2:$N$1072&amp;'AQS Data'!$M$2:$M$1072&amp;'AQS Data'!$L$2:$L$1072&amp;'AQS Data'!$E$2:$E$1072,0)),"")</f>
        <v/>
      </c>
      <c r="AK73" s="106"/>
      <c r="AL73" s="106"/>
      <c r="AM73" s="12" t="str">
        <f t="array" ref="AM73">IFERROR(INDEX('AQS Data'!$P$2:$P$1072,MATCH(Summary!AM$3&amp;MONTH(Summary!$F73)&amp;DAY(Summary!$F73)&amp;AM$2,'AQS Data'!$N$2:$N$1072&amp;'AQS Data'!$M$2:$M$1072&amp;'AQS Data'!$L$2:$L$1072&amp;'AQS Data'!$E$2:$E$1072,0)),"")</f>
        <v/>
      </c>
      <c r="AN73" s="19" t="str">
        <f t="array" ref="AN73">IFERROR(INDEX('AQS Data'!$P$2:$P$1072,MATCH(Summary!AN$3&amp;MONTH(Summary!$F73)&amp;DAY(Summary!$F73)&amp;AN$2,'AQS Data'!$N$2:$N$1072&amp;'AQS Data'!$M$2:$M$1072&amp;'AQS Data'!$L$2:$L$1072&amp;'AQS Data'!$E$2:$E$1072,0)),"")</f>
        <v/>
      </c>
    </row>
    <row r="74" spans="6:40" x14ac:dyDescent="0.25">
      <c r="F74" s="25">
        <v>42957</v>
      </c>
      <c r="G74" s="11" t="str">
        <f t="array" ref="G74">IFERROR(INDEX('AQS Data'!$P$2:$P$1072,MATCH(Summary!G$3&amp;MONTH(Summary!$F74)&amp;DAY(Summary!$F74)&amp;G$2,'AQS Data'!$N$2:$N$1072&amp;'AQS Data'!$M$2:$M$1072&amp;'AQS Data'!$L$2:$L$1072&amp;'AQS Data'!$E$2:$E$1072,0)),"")</f>
        <v/>
      </c>
      <c r="H74" s="12">
        <f t="array" ref="H74">IFERROR(INDEX('AQS Data'!$P$2:$P$1072,MATCH(Summary!H$3&amp;MONTH(Summary!$F74)&amp;DAY(Summary!$F74)&amp;H$2,'AQS Data'!$N$2:$N$1072&amp;'AQS Data'!$M$2:$M$1072&amp;'AQS Data'!$L$2:$L$1072&amp;'AQS Data'!$E$2:$E$1072,0)),"")</f>
        <v>4.2</v>
      </c>
      <c r="I74" s="12" t="str">
        <f t="array" ref="I74">IFERROR(INDEX('AQS Data'!$P$2:$P$1072,MATCH(Summary!I$3&amp;MONTH(Summary!$F74)&amp;DAY(Summary!$F74)&amp;I$2,'AQS Data'!$N$2:$N$1072&amp;'AQS Data'!$M$2:$M$1072&amp;'AQS Data'!$L$2:$L$1072&amp;'AQS Data'!$E$2:$E$1072,0)),"")</f>
        <v/>
      </c>
      <c r="J74" s="12" t="str">
        <f t="array" ref="J74">IFERROR(INDEX('AQS Data'!$P$2:$P$1072,MATCH(Summary!J$3&amp;MONTH(Summary!$F74)&amp;DAY(Summary!$F74)&amp;J$2,'AQS Data'!$N$2:$N$1072&amp;'AQS Data'!$M$2:$M$1072&amp;'AQS Data'!$L$2:$L$1072&amp;'AQS Data'!$E$2:$E$1072,0)),"")</f>
        <v/>
      </c>
      <c r="K74" s="12" t="str">
        <f t="array" ref="K74">IFERROR(INDEX('AQS Data'!$P$2:$P$1072,MATCH(Summary!K$3&amp;MONTH(Summary!$F74)&amp;DAY(Summary!$F74)&amp;K$2,'AQS Data'!$N$2:$N$1072&amp;'AQS Data'!$M$2:$M$1072&amp;'AQS Data'!$L$2:$L$1072&amp;'AQS Data'!$E$2:$E$1072,0)),"")</f>
        <v/>
      </c>
      <c r="L74" s="12" t="str">
        <f t="array" ref="L74">IFERROR(INDEX('AQS Data'!$P$2:$P$1072,MATCH(Summary!L$3&amp;MONTH(Summary!$F74)&amp;DAY(Summary!$F74)&amp;L$2,'AQS Data'!$N$2:$N$1072&amp;'AQS Data'!$M$2:$M$1072&amp;'AQS Data'!$L$2:$L$1072&amp;'AQS Data'!$E$2:$E$1072,0)),"")</f>
        <v/>
      </c>
      <c r="M74" s="12" t="str">
        <f t="array" ref="M74">IFERROR(INDEX('AQS Data'!$P$2:$P$1072,MATCH(Summary!M$3&amp;MONTH(Summary!$F74)&amp;DAY(Summary!$F74)&amp;M$2,'AQS Data'!$N$2:$N$1072&amp;'AQS Data'!$M$2:$M$1072&amp;'AQS Data'!$L$2:$L$1072&amp;'AQS Data'!$E$2:$E$1072,0)),"")</f>
        <v/>
      </c>
      <c r="N74" s="12" t="str">
        <f t="array" ref="N74">IFERROR(INDEX('AQS Data'!$P$2:$P$1072,MATCH(Summary!N$3&amp;MONTH(Summary!$F74)&amp;DAY(Summary!$F74)&amp;N$2,'AQS Data'!$N$2:$N$1072&amp;'AQS Data'!$M$2:$M$1072&amp;'AQS Data'!$L$2:$L$1072&amp;'AQS Data'!$E$2:$E$1072,0)),"")</f>
        <v/>
      </c>
      <c r="O74" s="12">
        <f t="array" ref="O74">IFERROR(INDEX('AQS Data'!$P$2:$P$1072,MATCH(Summary!O$3&amp;MONTH(Summary!$F74)&amp;DAY(Summary!$F74)&amp;O$2,'AQS Data'!$N$2:$N$1072&amp;'AQS Data'!$M$2:$M$1072&amp;'AQS Data'!$L$2:$L$1072&amp;'AQS Data'!$E$2:$E$1072,0)),"")</f>
        <v>4.2</v>
      </c>
      <c r="P74" s="12">
        <f t="array" ref="P74">IFERROR(INDEX('AQS Data'!$P$2:$P$1072,MATCH(Summary!P$3&amp;MONTH(Summary!$F74)&amp;DAY(Summary!$F74)&amp;P$2,'AQS Data'!$N$2:$N$1072&amp;'AQS Data'!$M$2:$M$1072&amp;'AQS Data'!$L$2:$L$1072&amp;'AQS Data'!$E$2:$E$1072,0)),"")</f>
        <v>1</v>
      </c>
      <c r="Q74" s="12" t="str">
        <f t="array" ref="Q74">IFERROR(INDEX('AQS Data'!$P$2:$P$1072,MATCH(Summary!Q$3&amp;MONTH(Summary!$F74)&amp;DAY(Summary!$F74)&amp;Q$2,'AQS Data'!$N$2:$N$1072&amp;'AQS Data'!$M$2:$M$1072&amp;'AQS Data'!$L$2:$L$1072&amp;'AQS Data'!$E$2:$E$1072,0)),"")</f>
        <v/>
      </c>
      <c r="R74" s="12" t="str">
        <f t="array" ref="R74">IFERROR(INDEX('AQS Data'!$P$2:$P$1072,MATCH(Summary!R$3&amp;MONTH(Summary!$F74)&amp;DAY(Summary!$F74)&amp;R$2,'AQS Data'!$N$2:$N$1072&amp;'AQS Data'!$M$2:$M$1072&amp;'AQS Data'!$L$2:$L$1072&amp;'AQS Data'!$E$2:$E$1072,0)),"")</f>
        <v/>
      </c>
      <c r="S74" s="12">
        <f t="array" ref="S74">IFERROR(INDEX('AQS Data'!$P$2:$P$1072,MATCH(Summary!S$3&amp;MONTH(Summary!$F74)&amp;DAY(Summary!$F74)&amp;S$2,'AQS Data'!$N$2:$N$1072&amp;'AQS Data'!$M$2:$M$1072&amp;'AQS Data'!$L$2:$L$1072&amp;'AQS Data'!$E$2:$E$1072,0)),"")</f>
        <v>1</v>
      </c>
      <c r="T74" s="12">
        <f t="array" ref="T74">IFERROR(INDEX('AQS Data'!$P$2:$P$1072,MATCH(Summary!T$3&amp;MONTH(Summary!$F74)&amp;DAY(Summary!$F74)&amp;T$2,'AQS Data'!$N$2:$N$1072&amp;'AQS Data'!$M$2:$M$1072&amp;'AQS Data'!$L$2:$L$1072&amp;'AQS Data'!$E$2:$E$1072,0)),"")</f>
        <v>3.7</v>
      </c>
      <c r="U74" s="12" t="str">
        <f t="array" ref="U74">IFERROR(INDEX('AQS Data'!$P$2:$P$1072,MATCH(Summary!U$3&amp;MONTH(Summary!$F74)&amp;DAY(Summary!$F74)&amp;U$2,'AQS Data'!$N$2:$N$1072&amp;'AQS Data'!$M$2:$M$1072&amp;'AQS Data'!$L$2:$L$1072&amp;'AQS Data'!$E$2:$E$1072,0)),"")</f>
        <v/>
      </c>
      <c r="V74" s="12" t="str">
        <f t="array" ref="V74">IFERROR(INDEX('AQS Data'!$P$2:$P$1072,MATCH(Summary!V$3&amp;MONTH(Summary!$F74)&amp;DAY(Summary!$F74)&amp;V$2,'AQS Data'!$N$2:$N$1072&amp;'AQS Data'!$M$2:$M$1072&amp;'AQS Data'!$L$2:$L$1072&amp;'AQS Data'!$E$2:$E$1072,0)),"")</f>
        <v/>
      </c>
      <c r="W74" s="12">
        <f t="array" ref="W74">IFERROR(INDEX('AQS Data'!$P$2:$P$1072,MATCH(Summary!W$3&amp;MONTH(Summary!$F74)&amp;DAY(Summary!$F74)&amp;W$2,'AQS Data'!$N$2:$N$1072&amp;'AQS Data'!$M$2:$M$1072&amp;'AQS Data'!$L$2:$L$1072&amp;'AQS Data'!$E$2:$E$1072,0)),"")</f>
        <v>1.6</v>
      </c>
      <c r="X74" s="19">
        <f t="array" ref="X74">IFERROR(INDEX('AQS Data'!$P$2:$P$1072,MATCH(Summary!X$3&amp;MONTH(Summary!$F74)&amp;DAY(Summary!$F74)&amp;X$2,'AQS Data'!$N$2:$N$1072&amp;'AQS Data'!$M$2:$M$1072&amp;'AQS Data'!$L$2:$L$1072&amp;'AQS Data'!$E$2:$E$1072,0)),"")</f>
        <v>2.8</v>
      </c>
      <c r="Z74" s="25">
        <v>42957</v>
      </c>
      <c r="AA74" s="11" t="str">
        <f t="array" ref="AA74">IFERROR(INDEX('AQS Data'!$P$2:$P$1072,MATCH(Summary!AA$3&amp;MONTH(Summary!$F74)&amp;DAY(Summary!$F74)&amp;AA$2,'AQS Data'!$N$2:$N$1072&amp;'AQS Data'!$M$2:$M$1072&amp;'AQS Data'!$L$2:$L$1072&amp;'AQS Data'!$E$2:$E$1072,0)),"")</f>
        <v/>
      </c>
      <c r="AB74" s="12">
        <f t="array" ref="AB74">IFERROR(INDEX('AQS Data'!$P$2:$P$1072,MATCH(Summary!AB$3&amp;MONTH(Summary!$F74)&amp;DAY(Summary!$F74)&amp;AB$2,'AQS Data'!$N$2:$N$1072&amp;'AQS Data'!$M$2:$M$1072&amp;'AQS Data'!$L$2:$L$1072&amp;'AQS Data'!$E$2:$E$1072,0)),"")</f>
        <v>1.2</v>
      </c>
      <c r="AC74" s="12">
        <f t="array" ref="AC74">IFERROR(INDEX('AQS Data'!$P$2:$P$1072,MATCH(Summary!AC$3&amp;MONTH(Summary!$F74)&amp;DAY(Summary!$F74)&amp;AC$2,'AQS Data'!$N$2:$N$1072&amp;'AQS Data'!$M$2:$M$1072&amp;'AQS Data'!$L$2:$L$1072&amp;'AQS Data'!$E$2:$E$1072,0)),"")</f>
        <v>4.0999999999999996</v>
      </c>
      <c r="AD74" s="12" t="str">
        <f t="array" ref="AD74">IFERROR(INDEX('AQS Data'!$P$2:$P$1072,MATCH(Summary!AD$3&amp;MONTH(Summary!$F74)&amp;DAY(Summary!$F74)&amp;AD$2,'AQS Data'!$N$2:$N$1072&amp;'AQS Data'!$M$2:$M$1072&amp;'AQS Data'!$L$2:$L$1072&amp;'AQS Data'!$E$2:$E$1072,0)),"")</f>
        <v/>
      </c>
      <c r="AE74" s="12" t="str">
        <f t="array" ref="AE74">IFERROR(INDEX('AQS Data'!$P$2:$P$1072,MATCH(Summary!AE$3&amp;MONTH(Summary!$F74)&amp;DAY(Summary!$F74)&amp;AE$2,'AQS Data'!$N$2:$N$1072&amp;'AQS Data'!$M$2:$M$1072&amp;'AQS Data'!$L$2:$L$1072&amp;'AQS Data'!$E$2:$E$1072,0)),"")</f>
        <v/>
      </c>
      <c r="AF74" s="12">
        <f t="array" ref="AF74">IFERROR(INDEX('AQS Data'!$P$2:$P$1072,MATCH(Summary!AF$3&amp;MONTH(Summary!$F74)&amp;DAY(Summary!$F74)&amp;AF$2,'AQS Data'!$N$2:$N$1072&amp;'AQS Data'!$M$2:$M$1072&amp;'AQS Data'!$L$2:$L$1072&amp;'AQS Data'!$E$2:$E$1072,0)),"")</f>
        <v>2.1</v>
      </c>
      <c r="AG74" s="19">
        <f t="array" ref="AG74">IFERROR(INDEX('AQS Data'!$P$2:$P$1072,MATCH(Summary!AG$3&amp;MONTH(Summary!$F74)&amp;DAY(Summary!$F74)&amp;AG$2,'AQS Data'!$N$2:$N$1072&amp;'AQS Data'!$M$2:$M$1072&amp;'AQS Data'!$L$2:$L$1072&amp;'AQS Data'!$E$2:$E$1072,0)),"")</f>
        <v>2</v>
      </c>
      <c r="AI74" s="25">
        <v>42957</v>
      </c>
      <c r="AJ74" s="11">
        <f t="array" ref="AJ74">IFERROR(INDEX('AQS Data'!$P$2:$P$1072,MATCH(Summary!AJ$3&amp;MONTH(Summary!$F74)&amp;DAY(Summary!$F74)&amp;AJ$2,'AQS Data'!$N$2:$N$1072&amp;'AQS Data'!$M$2:$M$1072&amp;'AQS Data'!$L$2:$L$1072&amp;'AQS Data'!$E$2:$E$1072,0)),"")</f>
        <v>6.3</v>
      </c>
      <c r="AK74" s="106"/>
      <c r="AL74" s="106"/>
      <c r="AM74" s="12">
        <f t="array" ref="AM74">IFERROR(INDEX('AQS Data'!$P$2:$P$1072,MATCH(Summary!AM$3&amp;MONTH(Summary!$F74)&amp;DAY(Summary!$F74)&amp;AM$2,'AQS Data'!$N$2:$N$1072&amp;'AQS Data'!$M$2:$M$1072&amp;'AQS Data'!$L$2:$L$1072&amp;'AQS Data'!$E$2:$E$1072,0)),"")</f>
        <v>1.7</v>
      </c>
      <c r="AN74" s="19">
        <f t="array" ref="AN74">IFERROR(INDEX('AQS Data'!$P$2:$P$1072,MATCH(Summary!AN$3&amp;MONTH(Summary!$F74)&amp;DAY(Summary!$F74)&amp;AN$2,'AQS Data'!$N$2:$N$1072&amp;'AQS Data'!$M$2:$M$1072&amp;'AQS Data'!$L$2:$L$1072&amp;'AQS Data'!$E$2:$E$1072,0)),"")</f>
        <v>2.2999999999999998</v>
      </c>
    </row>
    <row r="75" spans="6:40" x14ac:dyDescent="0.25">
      <c r="F75" s="25">
        <v>42958</v>
      </c>
      <c r="G75" s="11" t="str">
        <f t="array" ref="G75">IFERROR(INDEX('AQS Data'!$P$2:$P$1072,MATCH(Summary!G$3&amp;MONTH(Summary!$F75)&amp;DAY(Summary!$F75)&amp;G$2,'AQS Data'!$N$2:$N$1072&amp;'AQS Data'!$M$2:$M$1072&amp;'AQS Data'!$L$2:$L$1072&amp;'AQS Data'!$E$2:$E$1072,0)),"")</f>
        <v/>
      </c>
      <c r="H75" s="12" t="str">
        <f t="array" ref="H75">IFERROR(INDEX('AQS Data'!$P$2:$P$1072,MATCH(Summary!H$3&amp;MONTH(Summary!$F75)&amp;DAY(Summary!$F75)&amp;H$2,'AQS Data'!$N$2:$N$1072&amp;'AQS Data'!$M$2:$M$1072&amp;'AQS Data'!$L$2:$L$1072&amp;'AQS Data'!$E$2:$E$1072,0)),"")</f>
        <v/>
      </c>
      <c r="I75" s="12">
        <f t="array" ref="I75">IFERROR(INDEX('AQS Data'!$P$2:$P$1072,MATCH(Summary!I$3&amp;MONTH(Summary!$F75)&amp;DAY(Summary!$F75)&amp;I$2,'AQS Data'!$N$2:$N$1072&amp;'AQS Data'!$M$2:$M$1072&amp;'AQS Data'!$L$2:$L$1072&amp;'AQS Data'!$E$2:$E$1072,0)),"")</f>
        <v>5.0999999999999996</v>
      </c>
      <c r="J75" s="12" t="str">
        <f t="array" ref="J75">IFERROR(INDEX('AQS Data'!$P$2:$P$1072,MATCH(Summary!J$3&amp;MONTH(Summary!$F75)&amp;DAY(Summary!$F75)&amp;J$2,'AQS Data'!$N$2:$N$1072&amp;'AQS Data'!$M$2:$M$1072&amp;'AQS Data'!$L$2:$L$1072&amp;'AQS Data'!$E$2:$E$1072,0)),"")</f>
        <v/>
      </c>
      <c r="K75" s="12" t="str">
        <f t="array" ref="K75">IFERROR(INDEX('AQS Data'!$P$2:$P$1072,MATCH(Summary!K$3&amp;MONTH(Summary!$F75)&amp;DAY(Summary!$F75)&amp;K$2,'AQS Data'!$N$2:$N$1072&amp;'AQS Data'!$M$2:$M$1072&amp;'AQS Data'!$L$2:$L$1072&amp;'AQS Data'!$E$2:$E$1072,0)),"")</f>
        <v/>
      </c>
      <c r="L75" s="12" t="str">
        <f t="array" ref="L75">IFERROR(INDEX('AQS Data'!$P$2:$P$1072,MATCH(Summary!L$3&amp;MONTH(Summary!$F75)&amp;DAY(Summary!$F75)&amp;L$2,'AQS Data'!$N$2:$N$1072&amp;'AQS Data'!$M$2:$M$1072&amp;'AQS Data'!$L$2:$L$1072&amp;'AQS Data'!$E$2:$E$1072,0)),"")</f>
        <v/>
      </c>
      <c r="M75" s="12" t="str">
        <f t="array" ref="M75">IFERROR(INDEX('AQS Data'!$P$2:$P$1072,MATCH(Summary!M$3&amp;MONTH(Summary!$F75)&amp;DAY(Summary!$F75)&amp;M$2,'AQS Data'!$N$2:$N$1072&amp;'AQS Data'!$M$2:$M$1072&amp;'AQS Data'!$L$2:$L$1072&amp;'AQS Data'!$E$2:$E$1072,0)),"")</f>
        <v/>
      </c>
      <c r="N75" s="12" t="str">
        <f t="array" ref="N75">IFERROR(INDEX('AQS Data'!$P$2:$P$1072,MATCH(Summary!N$3&amp;MONTH(Summary!$F75)&amp;DAY(Summary!$F75)&amp;N$2,'AQS Data'!$N$2:$N$1072&amp;'AQS Data'!$M$2:$M$1072&amp;'AQS Data'!$L$2:$L$1072&amp;'AQS Data'!$E$2:$E$1072,0)),"")</f>
        <v/>
      </c>
      <c r="O75" s="12" t="str">
        <f t="array" ref="O75">IFERROR(INDEX('AQS Data'!$P$2:$P$1072,MATCH(Summary!O$3&amp;MONTH(Summary!$F75)&amp;DAY(Summary!$F75)&amp;O$2,'AQS Data'!$N$2:$N$1072&amp;'AQS Data'!$M$2:$M$1072&amp;'AQS Data'!$L$2:$L$1072&amp;'AQS Data'!$E$2:$E$1072,0)),"")</f>
        <v/>
      </c>
      <c r="P75" s="12" t="str">
        <f t="array" ref="P75">IFERROR(INDEX('AQS Data'!$P$2:$P$1072,MATCH(Summary!P$3&amp;MONTH(Summary!$F75)&amp;DAY(Summary!$F75)&amp;P$2,'AQS Data'!$N$2:$N$1072&amp;'AQS Data'!$M$2:$M$1072&amp;'AQS Data'!$L$2:$L$1072&amp;'AQS Data'!$E$2:$E$1072,0)),"")</f>
        <v/>
      </c>
      <c r="Q75" s="12">
        <f t="array" ref="Q75">IFERROR(INDEX('AQS Data'!$P$2:$P$1072,MATCH(Summary!Q$3&amp;MONTH(Summary!$F75)&amp;DAY(Summary!$F75)&amp;Q$2,'AQS Data'!$N$2:$N$1072&amp;'AQS Data'!$M$2:$M$1072&amp;'AQS Data'!$L$2:$L$1072&amp;'AQS Data'!$E$2:$E$1072,0)),"")</f>
        <v>3.2</v>
      </c>
      <c r="R75" s="12" t="str">
        <f t="array" ref="R75">IFERROR(INDEX('AQS Data'!$P$2:$P$1072,MATCH(Summary!R$3&amp;MONTH(Summary!$F75)&amp;DAY(Summary!$F75)&amp;R$2,'AQS Data'!$N$2:$N$1072&amp;'AQS Data'!$M$2:$M$1072&amp;'AQS Data'!$L$2:$L$1072&amp;'AQS Data'!$E$2:$E$1072,0)),"")</f>
        <v/>
      </c>
      <c r="S75" s="12" t="str">
        <f t="array" ref="S75">IFERROR(INDEX('AQS Data'!$P$2:$P$1072,MATCH(Summary!S$3&amp;MONTH(Summary!$F75)&amp;DAY(Summary!$F75)&amp;S$2,'AQS Data'!$N$2:$N$1072&amp;'AQS Data'!$M$2:$M$1072&amp;'AQS Data'!$L$2:$L$1072&amp;'AQS Data'!$E$2:$E$1072,0)),"")</f>
        <v/>
      </c>
      <c r="T75" s="12" t="str">
        <f t="array" ref="T75">IFERROR(INDEX('AQS Data'!$P$2:$P$1072,MATCH(Summary!T$3&amp;MONTH(Summary!$F75)&amp;DAY(Summary!$F75)&amp;T$2,'AQS Data'!$N$2:$N$1072&amp;'AQS Data'!$M$2:$M$1072&amp;'AQS Data'!$L$2:$L$1072&amp;'AQS Data'!$E$2:$E$1072,0)),"")</f>
        <v/>
      </c>
      <c r="U75" s="12">
        <f t="array" ref="U75">IFERROR(INDEX('AQS Data'!$P$2:$P$1072,MATCH(Summary!U$3&amp;MONTH(Summary!$F75)&amp;DAY(Summary!$F75)&amp;U$2,'AQS Data'!$N$2:$N$1072&amp;'AQS Data'!$M$2:$M$1072&amp;'AQS Data'!$L$2:$L$1072&amp;'AQS Data'!$E$2:$E$1072,0)),"")</f>
        <v>20.6</v>
      </c>
      <c r="V75" s="12" t="str">
        <f t="array" ref="V75">IFERROR(INDEX('AQS Data'!$P$2:$P$1072,MATCH(Summary!V$3&amp;MONTH(Summary!$F75)&amp;DAY(Summary!$F75)&amp;V$2,'AQS Data'!$N$2:$N$1072&amp;'AQS Data'!$M$2:$M$1072&amp;'AQS Data'!$L$2:$L$1072&amp;'AQS Data'!$E$2:$E$1072,0)),"")</f>
        <v/>
      </c>
      <c r="W75" s="12" t="str">
        <f t="array" ref="W75">IFERROR(INDEX('AQS Data'!$P$2:$P$1072,MATCH(Summary!W$3&amp;MONTH(Summary!$F75)&amp;DAY(Summary!$F75)&amp;W$2,'AQS Data'!$N$2:$N$1072&amp;'AQS Data'!$M$2:$M$1072&amp;'AQS Data'!$L$2:$L$1072&amp;'AQS Data'!$E$2:$E$1072,0)),"")</f>
        <v/>
      </c>
      <c r="X75" s="19" t="str">
        <f t="array" ref="X75">IFERROR(INDEX('AQS Data'!$P$2:$P$1072,MATCH(Summary!X$3&amp;MONTH(Summary!$F75)&amp;DAY(Summary!$F75)&amp;X$2,'AQS Data'!$N$2:$N$1072&amp;'AQS Data'!$M$2:$M$1072&amp;'AQS Data'!$L$2:$L$1072&amp;'AQS Data'!$E$2:$E$1072,0)),"")</f>
        <v/>
      </c>
      <c r="Z75" s="25">
        <v>42958</v>
      </c>
      <c r="AA75" s="11" t="str">
        <f t="array" ref="AA75">IFERROR(INDEX('AQS Data'!$P$2:$P$1072,MATCH(Summary!AA$3&amp;MONTH(Summary!$F75)&amp;DAY(Summary!$F75)&amp;AA$2,'AQS Data'!$N$2:$N$1072&amp;'AQS Data'!$M$2:$M$1072&amp;'AQS Data'!$L$2:$L$1072&amp;'AQS Data'!$E$2:$E$1072,0)),"")</f>
        <v/>
      </c>
      <c r="AB75" s="12" t="str">
        <f t="array" ref="AB75">IFERROR(INDEX('AQS Data'!$P$2:$P$1072,MATCH(Summary!AB$3&amp;MONTH(Summary!$F75)&amp;DAY(Summary!$F75)&amp;AB$2,'AQS Data'!$N$2:$N$1072&amp;'AQS Data'!$M$2:$M$1072&amp;'AQS Data'!$L$2:$L$1072&amp;'AQS Data'!$E$2:$E$1072,0)),"")</f>
        <v/>
      </c>
      <c r="AC75" s="12" t="str">
        <f t="array" ref="AC75">IFERROR(INDEX('AQS Data'!$P$2:$P$1072,MATCH(Summary!AC$3&amp;MONTH(Summary!$F75)&amp;DAY(Summary!$F75)&amp;AC$2,'AQS Data'!$N$2:$N$1072&amp;'AQS Data'!$M$2:$M$1072&amp;'AQS Data'!$L$2:$L$1072&amp;'AQS Data'!$E$2:$E$1072,0)),"")</f>
        <v/>
      </c>
      <c r="AD75" s="12">
        <f t="array" ref="AD75">IFERROR(INDEX('AQS Data'!$P$2:$P$1072,MATCH(Summary!AD$3&amp;MONTH(Summary!$F75)&amp;DAY(Summary!$F75)&amp;AD$2,'AQS Data'!$N$2:$N$1072&amp;'AQS Data'!$M$2:$M$1072&amp;'AQS Data'!$L$2:$L$1072&amp;'AQS Data'!$E$2:$E$1072,0)),"")</f>
        <v>21</v>
      </c>
      <c r="AE75" s="12" t="str">
        <f t="array" ref="AE75">IFERROR(INDEX('AQS Data'!$P$2:$P$1072,MATCH(Summary!AE$3&amp;MONTH(Summary!$F75)&amp;DAY(Summary!$F75)&amp;AE$2,'AQS Data'!$N$2:$N$1072&amp;'AQS Data'!$M$2:$M$1072&amp;'AQS Data'!$L$2:$L$1072&amp;'AQS Data'!$E$2:$E$1072,0)),"")</f>
        <v/>
      </c>
      <c r="AF75" s="12" t="str">
        <f t="array" ref="AF75">IFERROR(INDEX('AQS Data'!$P$2:$P$1072,MATCH(Summary!AF$3&amp;MONTH(Summary!$F75)&amp;DAY(Summary!$F75)&amp;AF$2,'AQS Data'!$N$2:$N$1072&amp;'AQS Data'!$M$2:$M$1072&amp;'AQS Data'!$L$2:$L$1072&amp;'AQS Data'!$E$2:$E$1072,0)),"")</f>
        <v/>
      </c>
      <c r="AG75" s="19" t="str">
        <f t="array" ref="AG75">IFERROR(INDEX('AQS Data'!$P$2:$P$1072,MATCH(Summary!AG$3&amp;MONTH(Summary!$F75)&amp;DAY(Summary!$F75)&amp;AG$2,'AQS Data'!$N$2:$N$1072&amp;'AQS Data'!$M$2:$M$1072&amp;'AQS Data'!$L$2:$L$1072&amp;'AQS Data'!$E$2:$E$1072,0)),"")</f>
        <v/>
      </c>
      <c r="AI75" s="25">
        <v>42958</v>
      </c>
      <c r="AJ75" s="11" t="str">
        <f t="array" ref="AJ75">IFERROR(INDEX('AQS Data'!$P$2:$P$1072,MATCH(Summary!AJ$3&amp;MONTH(Summary!$F75)&amp;DAY(Summary!$F75)&amp;AJ$2,'AQS Data'!$N$2:$N$1072&amp;'AQS Data'!$M$2:$M$1072&amp;'AQS Data'!$L$2:$L$1072&amp;'AQS Data'!$E$2:$E$1072,0)),"")</f>
        <v/>
      </c>
      <c r="AK75" s="106"/>
      <c r="AL75" s="106"/>
      <c r="AM75" s="12" t="str">
        <f t="array" ref="AM75">IFERROR(INDEX('AQS Data'!$P$2:$P$1072,MATCH(Summary!AM$3&amp;MONTH(Summary!$F75)&amp;DAY(Summary!$F75)&amp;AM$2,'AQS Data'!$N$2:$N$1072&amp;'AQS Data'!$M$2:$M$1072&amp;'AQS Data'!$L$2:$L$1072&amp;'AQS Data'!$E$2:$E$1072,0)),"")</f>
        <v/>
      </c>
      <c r="AN75" s="19" t="str">
        <f t="array" ref="AN75">IFERROR(INDEX('AQS Data'!$P$2:$P$1072,MATCH(Summary!AN$3&amp;MONTH(Summary!$F75)&amp;DAY(Summary!$F75)&amp;AN$2,'AQS Data'!$N$2:$N$1072&amp;'AQS Data'!$M$2:$M$1072&amp;'AQS Data'!$L$2:$L$1072&amp;'AQS Data'!$E$2:$E$1072,0)),"")</f>
        <v/>
      </c>
    </row>
    <row r="76" spans="6:40" x14ac:dyDescent="0.25">
      <c r="F76" s="25">
        <v>42959</v>
      </c>
      <c r="G76" s="11" t="str">
        <f t="array" ref="G76">IFERROR(INDEX('AQS Data'!$P$2:$P$1072,MATCH(Summary!G$3&amp;MONTH(Summary!$F76)&amp;DAY(Summary!$F76)&amp;G$2,'AQS Data'!$N$2:$N$1072&amp;'AQS Data'!$M$2:$M$1072&amp;'AQS Data'!$L$2:$L$1072&amp;'AQS Data'!$E$2:$E$1072,0)),"")</f>
        <v/>
      </c>
      <c r="H76" s="12" t="str">
        <f t="array" ref="H76">IFERROR(INDEX('AQS Data'!$P$2:$P$1072,MATCH(Summary!H$3&amp;MONTH(Summary!$F76)&amp;DAY(Summary!$F76)&amp;H$2,'AQS Data'!$N$2:$N$1072&amp;'AQS Data'!$M$2:$M$1072&amp;'AQS Data'!$L$2:$L$1072&amp;'AQS Data'!$E$2:$E$1072,0)),"")</f>
        <v/>
      </c>
      <c r="I76" s="12" t="str">
        <f t="array" ref="I76">IFERROR(INDEX('AQS Data'!$P$2:$P$1072,MATCH(Summary!I$3&amp;MONTH(Summary!$F76)&amp;DAY(Summary!$F76)&amp;I$2,'AQS Data'!$N$2:$N$1072&amp;'AQS Data'!$M$2:$M$1072&amp;'AQS Data'!$L$2:$L$1072&amp;'AQS Data'!$E$2:$E$1072,0)),"")</f>
        <v/>
      </c>
      <c r="J76" s="12">
        <f t="array" ref="J76">IFERROR(INDEX('AQS Data'!$P$2:$P$1072,MATCH(Summary!J$3&amp;MONTH(Summary!$F76)&amp;DAY(Summary!$F76)&amp;J$2,'AQS Data'!$N$2:$N$1072&amp;'AQS Data'!$M$2:$M$1072&amp;'AQS Data'!$L$2:$L$1072&amp;'AQS Data'!$E$2:$E$1072,0)),"")</f>
        <v>9.1</v>
      </c>
      <c r="K76" s="12" t="str">
        <f t="array" ref="K76">IFERROR(INDEX('AQS Data'!$P$2:$P$1072,MATCH(Summary!K$3&amp;MONTH(Summary!$F76)&amp;DAY(Summary!$F76)&amp;K$2,'AQS Data'!$N$2:$N$1072&amp;'AQS Data'!$M$2:$M$1072&amp;'AQS Data'!$L$2:$L$1072&amp;'AQS Data'!$E$2:$E$1072,0)),"")</f>
        <v/>
      </c>
      <c r="L76" s="12" t="str">
        <f t="array" ref="L76">IFERROR(INDEX('AQS Data'!$P$2:$P$1072,MATCH(Summary!L$3&amp;MONTH(Summary!$F76)&amp;DAY(Summary!$F76)&amp;L$2,'AQS Data'!$N$2:$N$1072&amp;'AQS Data'!$M$2:$M$1072&amp;'AQS Data'!$L$2:$L$1072&amp;'AQS Data'!$E$2:$E$1072,0)),"")</f>
        <v/>
      </c>
      <c r="M76" s="12" t="str">
        <f t="array" ref="M76">IFERROR(INDEX('AQS Data'!$P$2:$P$1072,MATCH(Summary!M$3&amp;MONTH(Summary!$F76)&amp;DAY(Summary!$F76)&amp;M$2,'AQS Data'!$N$2:$N$1072&amp;'AQS Data'!$M$2:$M$1072&amp;'AQS Data'!$L$2:$L$1072&amp;'AQS Data'!$E$2:$E$1072,0)),"")</f>
        <v/>
      </c>
      <c r="N76" s="12" t="str">
        <f t="array" ref="N76">IFERROR(INDEX('AQS Data'!$P$2:$P$1072,MATCH(Summary!N$3&amp;MONTH(Summary!$F76)&amp;DAY(Summary!$F76)&amp;N$2,'AQS Data'!$N$2:$N$1072&amp;'AQS Data'!$M$2:$M$1072&amp;'AQS Data'!$L$2:$L$1072&amp;'AQS Data'!$E$2:$E$1072,0)),"")</f>
        <v/>
      </c>
      <c r="O76" s="12" t="str">
        <f t="array" ref="O76">IFERROR(INDEX('AQS Data'!$P$2:$P$1072,MATCH(Summary!O$3&amp;MONTH(Summary!$F76)&amp;DAY(Summary!$F76)&amp;O$2,'AQS Data'!$N$2:$N$1072&amp;'AQS Data'!$M$2:$M$1072&amp;'AQS Data'!$L$2:$L$1072&amp;'AQS Data'!$E$2:$E$1072,0)),"")</f>
        <v/>
      </c>
      <c r="P76" s="12" t="str">
        <f t="array" ref="P76">IFERROR(INDEX('AQS Data'!$P$2:$P$1072,MATCH(Summary!P$3&amp;MONTH(Summary!$F76)&amp;DAY(Summary!$F76)&amp;P$2,'AQS Data'!$N$2:$N$1072&amp;'AQS Data'!$M$2:$M$1072&amp;'AQS Data'!$L$2:$L$1072&amp;'AQS Data'!$E$2:$E$1072,0)),"")</f>
        <v/>
      </c>
      <c r="Q76" s="12" t="str">
        <f t="array" ref="Q76">IFERROR(INDEX('AQS Data'!$P$2:$P$1072,MATCH(Summary!Q$3&amp;MONTH(Summary!$F76)&amp;DAY(Summary!$F76)&amp;Q$2,'AQS Data'!$N$2:$N$1072&amp;'AQS Data'!$M$2:$M$1072&amp;'AQS Data'!$L$2:$L$1072&amp;'AQS Data'!$E$2:$E$1072,0)),"")</f>
        <v/>
      </c>
      <c r="R76" s="12">
        <f t="array" ref="R76">IFERROR(INDEX('AQS Data'!$P$2:$P$1072,MATCH(Summary!R$3&amp;MONTH(Summary!$F76)&amp;DAY(Summary!$F76)&amp;R$2,'AQS Data'!$N$2:$N$1072&amp;'AQS Data'!$M$2:$M$1072&amp;'AQS Data'!$L$2:$L$1072&amp;'AQS Data'!$E$2:$E$1072,0)),"")</f>
        <v>10.9</v>
      </c>
      <c r="S76" s="12" t="str">
        <f t="array" ref="S76">IFERROR(INDEX('AQS Data'!$P$2:$P$1072,MATCH(Summary!S$3&amp;MONTH(Summary!$F76)&amp;DAY(Summary!$F76)&amp;S$2,'AQS Data'!$N$2:$N$1072&amp;'AQS Data'!$M$2:$M$1072&amp;'AQS Data'!$L$2:$L$1072&amp;'AQS Data'!$E$2:$E$1072,0)),"")</f>
        <v/>
      </c>
      <c r="T76" s="12" t="str">
        <f t="array" ref="T76">IFERROR(INDEX('AQS Data'!$P$2:$P$1072,MATCH(Summary!T$3&amp;MONTH(Summary!$F76)&amp;DAY(Summary!$F76)&amp;T$2,'AQS Data'!$N$2:$N$1072&amp;'AQS Data'!$M$2:$M$1072&amp;'AQS Data'!$L$2:$L$1072&amp;'AQS Data'!$E$2:$E$1072,0)),"")</f>
        <v/>
      </c>
      <c r="U76" s="12" t="str">
        <f t="array" ref="U76">IFERROR(INDEX('AQS Data'!$P$2:$P$1072,MATCH(Summary!U$3&amp;MONTH(Summary!$F76)&amp;DAY(Summary!$F76)&amp;U$2,'AQS Data'!$N$2:$N$1072&amp;'AQS Data'!$M$2:$M$1072&amp;'AQS Data'!$L$2:$L$1072&amp;'AQS Data'!$E$2:$E$1072,0)),"")</f>
        <v/>
      </c>
      <c r="V76" s="12">
        <f t="array" ref="V76">IFERROR(INDEX('AQS Data'!$P$2:$P$1072,MATCH(Summary!V$3&amp;MONTH(Summary!$F76)&amp;DAY(Summary!$F76)&amp;V$2,'AQS Data'!$N$2:$N$1072&amp;'AQS Data'!$M$2:$M$1072&amp;'AQS Data'!$L$2:$L$1072&amp;'AQS Data'!$E$2:$E$1072,0)),"")</f>
        <v>2.9</v>
      </c>
      <c r="W76" s="12" t="str">
        <f t="array" ref="W76">IFERROR(INDEX('AQS Data'!$P$2:$P$1072,MATCH(Summary!W$3&amp;MONTH(Summary!$F76)&amp;DAY(Summary!$F76)&amp;W$2,'AQS Data'!$N$2:$N$1072&amp;'AQS Data'!$M$2:$M$1072&amp;'AQS Data'!$L$2:$L$1072&amp;'AQS Data'!$E$2:$E$1072,0)),"")</f>
        <v/>
      </c>
      <c r="X76" s="19" t="str">
        <f t="array" ref="X76">IFERROR(INDEX('AQS Data'!$P$2:$P$1072,MATCH(Summary!X$3&amp;MONTH(Summary!$F76)&amp;DAY(Summary!$F76)&amp;X$2,'AQS Data'!$N$2:$N$1072&amp;'AQS Data'!$M$2:$M$1072&amp;'AQS Data'!$L$2:$L$1072&amp;'AQS Data'!$E$2:$E$1072,0)),"")</f>
        <v/>
      </c>
      <c r="Z76" s="25">
        <v>42959</v>
      </c>
      <c r="AA76" s="11">
        <f t="array" ref="AA76">IFERROR(INDEX('AQS Data'!$P$2:$P$1072,MATCH(Summary!AA$3&amp;MONTH(Summary!$F76)&amp;DAY(Summary!$F76)&amp;AA$2,'AQS Data'!$N$2:$N$1072&amp;'AQS Data'!$M$2:$M$1072&amp;'AQS Data'!$L$2:$L$1072&amp;'AQS Data'!$E$2:$E$1072,0)),"")</f>
        <v>0</v>
      </c>
      <c r="AB76" s="12" t="str">
        <f t="array" ref="AB76">IFERROR(INDEX('AQS Data'!$P$2:$P$1072,MATCH(Summary!AB$3&amp;MONTH(Summary!$F76)&amp;DAY(Summary!$F76)&amp;AB$2,'AQS Data'!$N$2:$N$1072&amp;'AQS Data'!$M$2:$M$1072&amp;'AQS Data'!$L$2:$L$1072&amp;'AQS Data'!$E$2:$E$1072,0)),"")</f>
        <v/>
      </c>
      <c r="AC76" s="12" t="str">
        <f t="array" ref="AC76">IFERROR(INDEX('AQS Data'!$P$2:$P$1072,MATCH(Summary!AC$3&amp;MONTH(Summary!$F76)&amp;DAY(Summary!$F76)&amp;AC$2,'AQS Data'!$N$2:$N$1072&amp;'AQS Data'!$M$2:$M$1072&amp;'AQS Data'!$L$2:$L$1072&amp;'AQS Data'!$E$2:$E$1072,0)),"")</f>
        <v/>
      </c>
      <c r="AD76" s="12" t="str">
        <f t="array" ref="AD76">IFERROR(INDEX('AQS Data'!$P$2:$P$1072,MATCH(Summary!AD$3&amp;MONTH(Summary!$F76)&amp;DAY(Summary!$F76)&amp;AD$2,'AQS Data'!$N$2:$N$1072&amp;'AQS Data'!$M$2:$M$1072&amp;'AQS Data'!$L$2:$L$1072&amp;'AQS Data'!$E$2:$E$1072,0)),"")</f>
        <v/>
      </c>
      <c r="AE76" s="12">
        <f t="array" ref="AE76">IFERROR(INDEX('AQS Data'!$P$2:$P$1072,MATCH(Summary!AE$3&amp;MONTH(Summary!$F76)&amp;DAY(Summary!$F76)&amp;AE$2,'AQS Data'!$N$2:$N$1072&amp;'AQS Data'!$M$2:$M$1072&amp;'AQS Data'!$L$2:$L$1072&amp;'AQS Data'!$E$2:$E$1072,0)),"")</f>
        <v>3.3</v>
      </c>
      <c r="AF76" s="12" t="str">
        <f t="array" ref="AF76">IFERROR(INDEX('AQS Data'!$P$2:$P$1072,MATCH(Summary!AF$3&amp;MONTH(Summary!$F76)&amp;DAY(Summary!$F76)&amp;AF$2,'AQS Data'!$N$2:$N$1072&amp;'AQS Data'!$M$2:$M$1072&amp;'AQS Data'!$L$2:$L$1072&amp;'AQS Data'!$E$2:$E$1072,0)),"")</f>
        <v/>
      </c>
      <c r="AG76" s="19" t="str">
        <f t="array" ref="AG76">IFERROR(INDEX('AQS Data'!$P$2:$P$1072,MATCH(Summary!AG$3&amp;MONTH(Summary!$F76)&amp;DAY(Summary!$F76)&amp;AG$2,'AQS Data'!$N$2:$N$1072&amp;'AQS Data'!$M$2:$M$1072&amp;'AQS Data'!$L$2:$L$1072&amp;'AQS Data'!$E$2:$E$1072,0)),"")</f>
        <v/>
      </c>
      <c r="AI76" s="25">
        <v>42959</v>
      </c>
      <c r="AJ76" s="11" t="str">
        <f t="array" ref="AJ76">IFERROR(INDEX('AQS Data'!$P$2:$P$1072,MATCH(Summary!AJ$3&amp;MONTH(Summary!$F76)&amp;DAY(Summary!$F76)&amp;AJ$2,'AQS Data'!$N$2:$N$1072&amp;'AQS Data'!$M$2:$M$1072&amp;'AQS Data'!$L$2:$L$1072&amp;'AQS Data'!$E$2:$E$1072,0)),"")</f>
        <v/>
      </c>
      <c r="AK76" s="106"/>
      <c r="AL76" s="106"/>
      <c r="AM76" s="12" t="str">
        <f t="array" ref="AM76">IFERROR(INDEX('AQS Data'!$P$2:$P$1072,MATCH(Summary!AM$3&amp;MONTH(Summary!$F76)&amp;DAY(Summary!$F76)&amp;AM$2,'AQS Data'!$N$2:$N$1072&amp;'AQS Data'!$M$2:$M$1072&amp;'AQS Data'!$L$2:$L$1072&amp;'AQS Data'!$E$2:$E$1072,0)),"")</f>
        <v/>
      </c>
      <c r="AN76" s="19" t="str">
        <f t="array" ref="AN76">IFERROR(INDEX('AQS Data'!$P$2:$P$1072,MATCH(Summary!AN$3&amp;MONTH(Summary!$F76)&amp;DAY(Summary!$F76)&amp;AN$2,'AQS Data'!$N$2:$N$1072&amp;'AQS Data'!$M$2:$M$1072&amp;'AQS Data'!$L$2:$L$1072&amp;'AQS Data'!$E$2:$E$1072,0)),"")</f>
        <v/>
      </c>
    </row>
    <row r="77" spans="6:40" x14ac:dyDescent="0.25">
      <c r="F77" s="25">
        <v>42960</v>
      </c>
      <c r="G77" s="11" t="str">
        <f t="array" ref="G77">IFERROR(INDEX('AQS Data'!$P$2:$P$1072,MATCH(Summary!G$3&amp;MONTH(Summary!$F77)&amp;DAY(Summary!$F77)&amp;G$2,'AQS Data'!$N$2:$N$1072&amp;'AQS Data'!$M$2:$M$1072&amp;'AQS Data'!$L$2:$L$1072&amp;'AQS Data'!$E$2:$E$1072,0)),"")</f>
        <v/>
      </c>
      <c r="H77" s="12">
        <f t="array" ref="H77">IFERROR(INDEX('AQS Data'!$P$2:$P$1072,MATCH(Summary!H$3&amp;MONTH(Summary!$F77)&amp;DAY(Summary!$F77)&amp;H$2,'AQS Data'!$N$2:$N$1072&amp;'AQS Data'!$M$2:$M$1072&amp;'AQS Data'!$L$2:$L$1072&amp;'AQS Data'!$E$2:$E$1072,0)),"")</f>
        <v>1.8</v>
      </c>
      <c r="I77" s="12" t="str">
        <f t="array" ref="I77">IFERROR(INDEX('AQS Data'!$P$2:$P$1072,MATCH(Summary!I$3&amp;MONTH(Summary!$F77)&amp;DAY(Summary!$F77)&amp;I$2,'AQS Data'!$N$2:$N$1072&amp;'AQS Data'!$M$2:$M$1072&amp;'AQS Data'!$L$2:$L$1072&amp;'AQS Data'!$E$2:$E$1072,0)),"")</f>
        <v/>
      </c>
      <c r="J77" s="12" t="str">
        <f t="array" ref="J77">IFERROR(INDEX('AQS Data'!$P$2:$P$1072,MATCH(Summary!J$3&amp;MONTH(Summary!$F77)&amp;DAY(Summary!$F77)&amp;J$2,'AQS Data'!$N$2:$N$1072&amp;'AQS Data'!$M$2:$M$1072&amp;'AQS Data'!$L$2:$L$1072&amp;'AQS Data'!$E$2:$E$1072,0)),"")</f>
        <v/>
      </c>
      <c r="K77" s="12">
        <f t="array" ref="K77">IFERROR(INDEX('AQS Data'!$P$2:$P$1072,MATCH(Summary!K$3&amp;MONTH(Summary!$F77)&amp;DAY(Summary!$F77)&amp;K$2,'AQS Data'!$N$2:$N$1072&amp;'AQS Data'!$M$2:$M$1072&amp;'AQS Data'!$L$2:$L$1072&amp;'AQS Data'!$E$2:$E$1072,0)),"")</f>
        <v>2.9</v>
      </c>
      <c r="L77" s="12">
        <f t="array" ref="L77">IFERROR(INDEX('AQS Data'!$P$2:$P$1072,MATCH(Summary!L$3&amp;MONTH(Summary!$F77)&amp;DAY(Summary!$F77)&amp;L$2,'AQS Data'!$N$2:$N$1072&amp;'AQS Data'!$M$2:$M$1072&amp;'AQS Data'!$L$2:$L$1072&amp;'AQS Data'!$E$2:$E$1072,0)),"")</f>
        <v>15.5</v>
      </c>
      <c r="M77" s="12" t="str">
        <f t="array" ref="M77">IFERROR(INDEX('AQS Data'!$P$2:$P$1072,MATCH(Summary!M$3&amp;MONTH(Summary!$F77)&amp;DAY(Summary!$F77)&amp;M$2,'AQS Data'!$N$2:$N$1072&amp;'AQS Data'!$M$2:$M$1072&amp;'AQS Data'!$L$2:$L$1072&amp;'AQS Data'!$E$2:$E$1072,0)),"")</f>
        <v/>
      </c>
      <c r="N77" s="12" t="str">
        <f t="array" ref="N77">IFERROR(INDEX('AQS Data'!$P$2:$P$1072,MATCH(Summary!N$3&amp;MONTH(Summary!$F77)&amp;DAY(Summary!$F77)&amp;N$2,'AQS Data'!$N$2:$N$1072&amp;'AQS Data'!$M$2:$M$1072&amp;'AQS Data'!$L$2:$L$1072&amp;'AQS Data'!$E$2:$E$1072,0)),"")</f>
        <v/>
      </c>
      <c r="O77" s="12">
        <f t="array" ref="O77">IFERROR(INDEX('AQS Data'!$P$2:$P$1072,MATCH(Summary!O$3&amp;MONTH(Summary!$F77)&amp;DAY(Summary!$F77)&amp;O$2,'AQS Data'!$N$2:$N$1072&amp;'AQS Data'!$M$2:$M$1072&amp;'AQS Data'!$L$2:$L$1072&amp;'AQS Data'!$E$2:$E$1072,0)),"")</f>
        <v>1.4</v>
      </c>
      <c r="P77" s="12">
        <f t="array" ref="P77">IFERROR(INDEX('AQS Data'!$P$2:$P$1072,MATCH(Summary!P$3&amp;MONTH(Summary!$F77)&amp;DAY(Summary!$F77)&amp;P$2,'AQS Data'!$N$2:$N$1072&amp;'AQS Data'!$M$2:$M$1072&amp;'AQS Data'!$L$2:$L$1072&amp;'AQS Data'!$E$2:$E$1072,0)),"")</f>
        <v>1.8</v>
      </c>
      <c r="Q77" s="12" t="str">
        <f t="array" ref="Q77">IFERROR(INDEX('AQS Data'!$P$2:$P$1072,MATCH(Summary!Q$3&amp;MONTH(Summary!$F77)&amp;DAY(Summary!$F77)&amp;Q$2,'AQS Data'!$N$2:$N$1072&amp;'AQS Data'!$M$2:$M$1072&amp;'AQS Data'!$L$2:$L$1072&amp;'AQS Data'!$E$2:$E$1072,0)),"")</f>
        <v/>
      </c>
      <c r="R77" s="12" t="str">
        <f t="array" ref="R77">IFERROR(INDEX('AQS Data'!$P$2:$P$1072,MATCH(Summary!R$3&amp;MONTH(Summary!$F77)&amp;DAY(Summary!$F77)&amp;R$2,'AQS Data'!$N$2:$N$1072&amp;'AQS Data'!$M$2:$M$1072&amp;'AQS Data'!$L$2:$L$1072&amp;'AQS Data'!$E$2:$E$1072,0)),"")</f>
        <v/>
      </c>
      <c r="S77" s="12">
        <f t="array" ref="S77">IFERROR(INDEX('AQS Data'!$P$2:$P$1072,MATCH(Summary!S$3&amp;MONTH(Summary!$F77)&amp;DAY(Summary!$F77)&amp;S$2,'AQS Data'!$N$2:$N$1072&amp;'AQS Data'!$M$2:$M$1072&amp;'AQS Data'!$L$2:$L$1072&amp;'AQS Data'!$E$2:$E$1072,0)),"")</f>
        <v>2.2000000000000002</v>
      </c>
      <c r="T77" s="12">
        <f t="array" ref="T77">IFERROR(INDEX('AQS Data'!$P$2:$P$1072,MATCH(Summary!T$3&amp;MONTH(Summary!$F77)&amp;DAY(Summary!$F77)&amp;T$2,'AQS Data'!$N$2:$N$1072&amp;'AQS Data'!$M$2:$M$1072&amp;'AQS Data'!$L$2:$L$1072&amp;'AQS Data'!$E$2:$E$1072,0)),"")</f>
        <v>6.3</v>
      </c>
      <c r="U77" s="12" t="str">
        <f t="array" ref="U77">IFERROR(INDEX('AQS Data'!$P$2:$P$1072,MATCH(Summary!U$3&amp;MONTH(Summary!$F77)&amp;DAY(Summary!$F77)&amp;U$2,'AQS Data'!$N$2:$N$1072&amp;'AQS Data'!$M$2:$M$1072&amp;'AQS Data'!$L$2:$L$1072&amp;'AQS Data'!$E$2:$E$1072,0)),"")</f>
        <v/>
      </c>
      <c r="V77" s="12" t="str">
        <f t="array" ref="V77">IFERROR(INDEX('AQS Data'!$P$2:$P$1072,MATCH(Summary!V$3&amp;MONTH(Summary!$F77)&amp;DAY(Summary!$F77)&amp;V$2,'AQS Data'!$N$2:$N$1072&amp;'AQS Data'!$M$2:$M$1072&amp;'AQS Data'!$L$2:$L$1072&amp;'AQS Data'!$E$2:$E$1072,0)),"")</f>
        <v/>
      </c>
      <c r="W77" s="12">
        <f t="array" ref="W77">IFERROR(INDEX('AQS Data'!$P$2:$P$1072,MATCH(Summary!W$3&amp;MONTH(Summary!$F77)&amp;DAY(Summary!$F77)&amp;W$2,'AQS Data'!$N$2:$N$1072&amp;'AQS Data'!$M$2:$M$1072&amp;'AQS Data'!$L$2:$L$1072&amp;'AQS Data'!$E$2:$E$1072,0)),"")</f>
        <v>2.6</v>
      </c>
      <c r="X77" s="19">
        <f t="array" ref="X77">IFERROR(INDEX('AQS Data'!$P$2:$P$1072,MATCH(Summary!X$3&amp;MONTH(Summary!$F77)&amp;DAY(Summary!$F77)&amp;X$2,'AQS Data'!$N$2:$N$1072&amp;'AQS Data'!$M$2:$M$1072&amp;'AQS Data'!$L$2:$L$1072&amp;'AQS Data'!$E$2:$E$1072,0)),"")</f>
        <v>2.2000000000000002</v>
      </c>
      <c r="Z77" s="25">
        <v>42960</v>
      </c>
      <c r="AA77" s="11" t="str">
        <f t="array" ref="AA77">IFERROR(INDEX('AQS Data'!$P$2:$P$1072,MATCH(Summary!AA$3&amp;MONTH(Summary!$F77)&amp;DAY(Summary!$F77)&amp;AA$2,'AQS Data'!$N$2:$N$1072&amp;'AQS Data'!$M$2:$M$1072&amp;'AQS Data'!$L$2:$L$1072&amp;'AQS Data'!$E$2:$E$1072,0)),"")</f>
        <v/>
      </c>
      <c r="AB77" s="12">
        <f t="array" ref="AB77">IFERROR(INDEX('AQS Data'!$P$2:$P$1072,MATCH(Summary!AB$3&amp;MONTH(Summary!$F77)&amp;DAY(Summary!$F77)&amp;AB$2,'AQS Data'!$N$2:$N$1072&amp;'AQS Data'!$M$2:$M$1072&amp;'AQS Data'!$L$2:$L$1072&amp;'AQS Data'!$E$2:$E$1072,0)),"")</f>
        <v>2.2000000000000002</v>
      </c>
      <c r="AC77" s="12">
        <f t="array" ref="AC77">IFERROR(INDEX('AQS Data'!$P$2:$P$1072,MATCH(Summary!AC$3&amp;MONTH(Summary!$F77)&amp;DAY(Summary!$F77)&amp;AC$2,'AQS Data'!$N$2:$N$1072&amp;'AQS Data'!$M$2:$M$1072&amp;'AQS Data'!$L$2:$L$1072&amp;'AQS Data'!$E$2:$E$1072,0)),"")</f>
        <v>6.3</v>
      </c>
      <c r="AD77" s="12" t="str">
        <f t="array" ref="AD77">IFERROR(INDEX('AQS Data'!$P$2:$P$1072,MATCH(Summary!AD$3&amp;MONTH(Summary!$F77)&amp;DAY(Summary!$F77)&amp;AD$2,'AQS Data'!$N$2:$N$1072&amp;'AQS Data'!$M$2:$M$1072&amp;'AQS Data'!$L$2:$L$1072&amp;'AQS Data'!$E$2:$E$1072,0)),"")</f>
        <v/>
      </c>
      <c r="AE77" s="12" t="str">
        <f t="array" ref="AE77">IFERROR(INDEX('AQS Data'!$P$2:$P$1072,MATCH(Summary!AE$3&amp;MONTH(Summary!$F77)&amp;DAY(Summary!$F77)&amp;AE$2,'AQS Data'!$N$2:$N$1072&amp;'AQS Data'!$M$2:$M$1072&amp;'AQS Data'!$L$2:$L$1072&amp;'AQS Data'!$E$2:$E$1072,0)),"")</f>
        <v/>
      </c>
      <c r="AF77" s="12">
        <f t="array" ref="AF77">IFERROR(INDEX('AQS Data'!$P$2:$P$1072,MATCH(Summary!AF$3&amp;MONTH(Summary!$F77)&amp;DAY(Summary!$F77)&amp;AF$2,'AQS Data'!$N$2:$N$1072&amp;'AQS Data'!$M$2:$M$1072&amp;'AQS Data'!$L$2:$L$1072&amp;'AQS Data'!$E$2:$E$1072,0)),"")</f>
        <v>2.2999999999999998</v>
      </c>
      <c r="AG77" s="19">
        <f t="array" ref="AG77">IFERROR(INDEX('AQS Data'!$P$2:$P$1072,MATCH(Summary!AG$3&amp;MONTH(Summary!$F77)&amp;DAY(Summary!$F77)&amp;AG$2,'AQS Data'!$N$2:$N$1072&amp;'AQS Data'!$M$2:$M$1072&amp;'AQS Data'!$L$2:$L$1072&amp;'AQS Data'!$E$2:$E$1072,0)),"")</f>
        <v>2.7</v>
      </c>
      <c r="AI77" s="25">
        <v>42960</v>
      </c>
      <c r="AJ77" s="11">
        <f t="array" ref="AJ77">IFERROR(INDEX('AQS Data'!$P$2:$P$1072,MATCH(Summary!AJ$3&amp;MONTH(Summary!$F77)&amp;DAY(Summary!$F77)&amp;AJ$2,'AQS Data'!$N$2:$N$1072&amp;'AQS Data'!$M$2:$M$1072&amp;'AQS Data'!$L$2:$L$1072&amp;'AQS Data'!$E$2:$E$1072,0)),"")</f>
        <v>11.9</v>
      </c>
      <c r="AK77" s="106"/>
      <c r="AL77" s="106"/>
      <c r="AM77" s="12">
        <f t="array" ref="AM77">IFERROR(INDEX('AQS Data'!$P$2:$P$1072,MATCH(Summary!AM$3&amp;MONTH(Summary!$F77)&amp;DAY(Summary!$F77)&amp;AM$2,'AQS Data'!$N$2:$N$1072&amp;'AQS Data'!$M$2:$M$1072&amp;'AQS Data'!$L$2:$L$1072&amp;'AQS Data'!$E$2:$E$1072,0)),"")</f>
        <v>2.5</v>
      </c>
      <c r="AN77" s="19">
        <f t="array" ref="AN77">IFERROR(INDEX('AQS Data'!$P$2:$P$1072,MATCH(Summary!AN$3&amp;MONTH(Summary!$F77)&amp;DAY(Summary!$F77)&amp;AN$2,'AQS Data'!$N$2:$N$1072&amp;'AQS Data'!$M$2:$M$1072&amp;'AQS Data'!$L$2:$L$1072&amp;'AQS Data'!$E$2:$E$1072,0)),"")</f>
        <v>4</v>
      </c>
    </row>
    <row r="78" spans="6:40" x14ac:dyDescent="0.25">
      <c r="F78" s="25">
        <v>42961</v>
      </c>
      <c r="G78" s="11" t="str">
        <f t="array" ref="G78">IFERROR(INDEX('AQS Data'!$P$2:$P$1072,MATCH(Summary!G$3&amp;MONTH(Summary!$F78)&amp;DAY(Summary!$F78)&amp;G$2,'AQS Data'!$N$2:$N$1072&amp;'AQS Data'!$M$2:$M$1072&amp;'AQS Data'!$L$2:$L$1072&amp;'AQS Data'!$E$2:$E$1072,0)),"")</f>
        <v/>
      </c>
      <c r="H78" s="12" t="str">
        <f t="array" ref="H78">IFERROR(INDEX('AQS Data'!$P$2:$P$1072,MATCH(Summary!H$3&amp;MONTH(Summary!$F78)&amp;DAY(Summary!$F78)&amp;H$2,'AQS Data'!$N$2:$N$1072&amp;'AQS Data'!$M$2:$M$1072&amp;'AQS Data'!$L$2:$L$1072&amp;'AQS Data'!$E$2:$E$1072,0)),"")</f>
        <v/>
      </c>
      <c r="I78" s="12">
        <f t="array" ref="I78">IFERROR(INDEX('AQS Data'!$P$2:$P$1072,MATCH(Summary!I$3&amp;MONTH(Summary!$F78)&amp;DAY(Summary!$F78)&amp;I$2,'AQS Data'!$N$2:$N$1072&amp;'AQS Data'!$M$2:$M$1072&amp;'AQS Data'!$L$2:$L$1072&amp;'AQS Data'!$E$2:$E$1072,0)),"")</f>
        <v>4.3</v>
      </c>
      <c r="J78" s="12" t="str">
        <f t="array" ref="J78">IFERROR(INDEX('AQS Data'!$P$2:$P$1072,MATCH(Summary!J$3&amp;MONTH(Summary!$F78)&amp;DAY(Summary!$F78)&amp;J$2,'AQS Data'!$N$2:$N$1072&amp;'AQS Data'!$M$2:$M$1072&amp;'AQS Data'!$L$2:$L$1072&amp;'AQS Data'!$E$2:$E$1072,0)),"")</f>
        <v/>
      </c>
      <c r="K78" s="12" t="str">
        <f t="array" ref="K78">IFERROR(INDEX('AQS Data'!$P$2:$P$1072,MATCH(Summary!K$3&amp;MONTH(Summary!$F78)&amp;DAY(Summary!$F78)&amp;K$2,'AQS Data'!$N$2:$N$1072&amp;'AQS Data'!$M$2:$M$1072&amp;'AQS Data'!$L$2:$L$1072&amp;'AQS Data'!$E$2:$E$1072,0)),"")</f>
        <v/>
      </c>
      <c r="L78" s="12" t="str">
        <f t="array" ref="L78">IFERROR(INDEX('AQS Data'!$P$2:$P$1072,MATCH(Summary!L$3&amp;MONTH(Summary!$F78)&amp;DAY(Summary!$F78)&amp;L$2,'AQS Data'!$N$2:$N$1072&amp;'AQS Data'!$M$2:$M$1072&amp;'AQS Data'!$L$2:$L$1072&amp;'AQS Data'!$E$2:$E$1072,0)),"")</f>
        <v/>
      </c>
      <c r="M78" s="12" t="str">
        <f t="array" ref="M78">IFERROR(INDEX('AQS Data'!$P$2:$P$1072,MATCH(Summary!M$3&amp;MONTH(Summary!$F78)&amp;DAY(Summary!$F78)&amp;M$2,'AQS Data'!$N$2:$N$1072&amp;'AQS Data'!$M$2:$M$1072&amp;'AQS Data'!$L$2:$L$1072&amp;'AQS Data'!$E$2:$E$1072,0)),"")</f>
        <v/>
      </c>
      <c r="N78" s="12" t="str">
        <f t="array" ref="N78">IFERROR(INDEX('AQS Data'!$P$2:$P$1072,MATCH(Summary!N$3&amp;MONTH(Summary!$F78)&amp;DAY(Summary!$F78)&amp;N$2,'AQS Data'!$N$2:$N$1072&amp;'AQS Data'!$M$2:$M$1072&amp;'AQS Data'!$L$2:$L$1072&amp;'AQS Data'!$E$2:$E$1072,0)),"")</f>
        <v/>
      </c>
      <c r="O78" s="12" t="str">
        <f t="array" ref="O78">IFERROR(INDEX('AQS Data'!$P$2:$P$1072,MATCH(Summary!O$3&amp;MONTH(Summary!$F78)&amp;DAY(Summary!$F78)&amp;O$2,'AQS Data'!$N$2:$N$1072&amp;'AQS Data'!$M$2:$M$1072&amp;'AQS Data'!$L$2:$L$1072&amp;'AQS Data'!$E$2:$E$1072,0)),"")</f>
        <v/>
      </c>
      <c r="P78" s="12" t="str">
        <f t="array" ref="P78">IFERROR(INDEX('AQS Data'!$P$2:$P$1072,MATCH(Summary!P$3&amp;MONTH(Summary!$F78)&amp;DAY(Summary!$F78)&amp;P$2,'AQS Data'!$N$2:$N$1072&amp;'AQS Data'!$M$2:$M$1072&amp;'AQS Data'!$L$2:$L$1072&amp;'AQS Data'!$E$2:$E$1072,0)),"")</f>
        <v/>
      </c>
      <c r="Q78" s="12">
        <f t="array" ref="Q78">IFERROR(INDEX('AQS Data'!$P$2:$P$1072,MATCH(Summary!Q$3&amp;MONTH(Summary!$F78)&amp;DAY(Summary!$F78)&amp;Q$2,'AQS Data'!$N$2:$N$1072&amp;'AQS Data'!$M$2:$M$1072&amp;'AQS Data'!$L$2:$L$1072&amp;'AQS Data'!$E$2:$E$1072,0)),"")</f>
        <v>5.0999999999999996</v>
      </c>
      <c r="R78" s="12" t="str">
        <f t="array" ref="R78">IFERROR(INDEX('AQS Data'!$P$2:$P$1072,MATCH(Summary!R$3&amp;MONTH(Summary!$F78)&amp;DAY(Summary!$F78)&amp;R$2,'AQS Data'!$N$2:$N$1072&amp;'AQS Data'!$M$2:$M$1072&amp;'AQS Data'!$L$2:$L$1072&amp;'AQS Data'!$E$2:$E$1072,0)),"")</f>
        <v/>
      </c>
      <c r="S78" s="12" t="str">
        <f t="array" ref="S78">IFERROR(INDEX('AQS Data'!$P$2:$P$1072,MATCH(Summary!S$3&amp;MONTH(Summary!$F78)&amp;DAY(Summary!$F78)&amp;S$2,'AQS Data'!$N$2:$N$1072&amp;'AQS Data'!$M$2:$M$1072&amp;'AQS Data'!$L$2:$L$1072&amp;'AQS Data'!$E$2:$E$1072,0)),"")</f>
        <v/>
      </c>
      <c r="T78" s="12" t="str">
        <f t="array" ref="T78">IFERROR(INDEX('AQS Data'!$P$2:$P$1072,MATCH(Summary!T$3&amp;MONTH(Summary!$F78)&amp;DAY(Summary!$F78)&amp;T$2,'AQS Data'!$N$2:$N$1072&amp;'AQS Data'!$M$2:$M$1072&amp;'AQS Data'!$L$2:$L$1072&amp;'AQS Data'!$E$2:$E$1072,0)),"")</f>
        <v/>
      </c>
      <c r="U78" s="12">
        <f t="array" ref="U78">IFERROR(INDEX('AQS Data'!$P$2:$P$1072,MATCH(Summary!U$3&amp;MONTH(Summary!$F78)&amp;DAY(Summary!$F78)&amp;U$2,'AQS Data'!$N$2:$N$1072&amp;'AQS Data'!$M$2:$M$1072&amp;'AQS Data'!$L$2:$L$1072&amp;'AQS Data'!$E$2:$E$1072,0)),"")</f>
        <v>23.4</v>
      </c>
      <c r="V78" s="12" t="str">
        <f t="array" ref="V78">IFERROR(INDEX('AQS Data'!$P$2:$P$1072,MATCH(Summary!V$3&amp;MONTH(Summary!$F78)&amp;DAY(Summary!$F78)&amp;V$2,'AQS Data'!$N$2:$N$1072&amp;'AQS Data'!$M$2:$M$1072&amp;'AQS Data'!$L$2:$L$1072&amp;'AQS Data'!$E$2:$E$1072,0)),"")</f>
        <v/>
      </c>
      <c r="W78" s="12" t="str">
        <f t="array" ref="W78">IFERROR(INDEX('AQS Data'!$P$2:$P$1072,MATCH(Summary!W$3&amp;MONTH(Summary!$F78)&amp;DAY(Summary!$F78)&amp;W$2,'AQS Data'!$N$2:$N$1072&amp;'AQS Data'!$M$2:$M$1072&amp;'AQS Data'!$L$2:$L$1072&amp;'AQS Data'!$E$2:$E$1072,0)),"")</f>
        <v/>
      </c>
      <c r="X78" s="19" t="str">
        <f t="array" ref="X78">IFERROR(INDEX('AQS Data'!$P$2:$P$1072,MATCH(Summary!X$3&amp;MONTH(Summary!$F78)&amp;DAY(Summary!$F78)&amp;X$2,'AQS Data'!$N$2:$N$1072&amp;'AQS Data'!$M$2:$M$1072&amp;'AQS Data'!$L$2:$L$1072&amp;'AQS Data'!$E$2:$E$1072,0)),"")</f>
        <v/>
      </c>
      <c r="Z78" s="25">
        <v>42961</v>
      </c>
      <c r="AA78" s="11" t="str">
        <f t="array" ref="AA78">IFERROR(INDEX('AQS Data'!$P$2:$P$1072,MATCH(Summary!AA$3&amp;MONTH(Summary!$F78)&amp;DAY(Summary!$F78)&amp;AA$2,'AQS Data'!$N$2:$N$1072&amp;'AQS Data'!$M$2:$M$1072&amp;'AQS Data'!$L$2:$L$1072&amp;'AQS Data'!$E$2:$E$1072,0)),"")</f>
        <v/>
      </c>
      <c r="AB78" s="12" t="str">
        <f t="array" ref="AB78">IFERROR(INDEX('AQS Data'!$P$2:$P$1072,MATCH(Summary!AB$3&amp;MONTH(Summary!$F78)&amp;DAY(Summary!$F78)&amp;AB$2,'AQS Data'!$N$2:$N$1072&amp;'AQS Data'!$M$2:$M$1072&amp;'AQS Data'!$L$2:$L$1072&amp;'AQS Data'!$E$2:$E$1072,0)),"")</f>
        <v/>
      </c>
      <c r="AC78" s="12" t="str">
        <f t="array" ref="AC78">IFERROR(INDEX('AQS Data'!$P$2:$P$1072,MATCH(Summary!AC$3&amp;MONTH(Summary!$F78)&amp;DAY(Summary!$F78)&amp;AC$2,'AQS Data'!$N$2:$N$1072&amp;'AQS Data'!$M$2:$M$1072&amp;'AQS Data'!$L$2:$L$1072&amp;'AQS Data'!$E$2:$E$1072,0)),"")</f>
        <v/>
      </c>
      <c r="AD78" s="12">
        <f t="array" ref="AD78">IFERROR(INDEX('AQS Data'!$P$2:$P$1072,MATCH(Summary!AD$3&amp;MONTH(Summary!$F78)&amp;DAY(Summary!$F78)&amp;AD$2,'AQS Data'!$N$2:$N$1072&amp;'AQS Data'!$M$2:$M$1072&amp;'AQS Data'!$L$2:$L$1072&amp;'AQS Data'!$E$2:$E$1072,0)),"")</f>
        <v>20.7</v>
      </c>
      <c r="AE78" s="12" t="str">
        <f t="array" ref="AE78">IFERROR(INDEX('AQS Data'!$P$2:$P$1072,MATCH(Summary!AE$3&amp;MONTH(Summary!$F78)&amp;DAY(Summary!$F78)&amp;AE$2,'AQS Data'!$N$2:$N$1072&amp;'AQS Data'!$M$2:$M$1072&amp;'AQS Data'!$L$2:$L$1072&amp;'AQS Data'!$E$2:$E$1072,0)),"")</f>
        <v/>
      </c>
      <c r="AF78" s="12" t="str">
        <f t="array" ref="AF78">IFERROR(INDEX('AQS Data'!$P$2:$P$1072,MATCH(Summary!AF$3&amp;MONTH(Summary!$F78)&amp;DAY(Summary!$F78)&amp;AF$2,'AQS Data'!$N$2:$N$1072&amp;'AQS Data'!$M$2:$M$1072&amp;'AQS Data'!$L$2:$L$1072&amp;'AQS Data'!$E$2:$E$1072,0)),"")</f>
        <v/>
      </c>
      <c r="AG78" s="19" t="str">
        <f t="array" ref="AG78">IFERROR(INDEX('AQS Data'!$P$2:$P$1072,MATCH(Summary!AG$3&amp;MONTH(Summary!$F78)&amp;DAY(Summary!$F78)&amp;AG$2,'AQS Data'!$N$2:$N$1072&amp;'AQS Data'!$M$2:$M$1072&amp;'AQS Data'!$L$2:$L$1072&amp;'AQS Data'!$E$2:$E$1072,0)),"")</f>
        <v/>
      </c>
      <c r="AI78" s="25">
        <v>42961</v>
      </c>
      <c r="AJ78" s="11" t="str">
        <f t="array" ref="AJ78">IFERROR(INDEX('AQS Data'!$P$2:$P$1072,MATCH(Summary!AJ$3&amp;MONTH(Summary!$F78)&amp;DAY(Summary!$F78)&amp;AJ$2,'AQS Data'!$N$2:$N$1072&amp;'AQS Data'!$M$2:$M$1072&amp;'AQS Data'!$L$2:$L$1072&amp;'AQS Data'!$E$2:$E$1072,0)),"")</f>
        <v/>
      </c>
      <c r="AK78" s="106"/>
      <c r="AL78" s="106"/>
      <c r="AM78" s="12" t="str">
        <f t="array" ref="AM78">IFERROR(INDEX('AQS Data'!$P$2:$P$1072,MATCH(Summary!AM$3&amp;MONTH(Summary!$F78)&amp;DAY(Summary!$F78)&amp;AM$2,'AQS Data'!$N$2:$N$1072&amp;'AQS Data'!$M$2:$M$1072&amp;'AQS Data'!$L$2:$L$1072&amp;'AQS Data'!$E$2:$E$1072,0)),"")</f>
        <v/>
      </c>
      <c r="AN78" s="19" t="str">
        <f t="array" ref="AN78">IFERROR(INDEX('AQS Data'!$P$2:$P$1072,MATCH(Summary!AN$3&amp;MONTH(Summary!$F78)&amp;DAY(Summary!$F78)&amp;AN$2,'AQS Data'!$N$2:$N$1072&amp;'AQS Data'!$M$2:$M$1072&amp;'AQS Data'!$L$2:$L$1072&amp;'AQS Data'!$E$2:$E$1072,0)),"")</f>
        <v/>
      </c>
    </row>
    <row r="79" spans="6:40" x14ac:dyDescent="0.25">
      <c r="F79" s="25">
        <v>42962</v>
      </c>
      <c r="G79" s="11" t="str">
        <f t="array" ref="G79">IFERROR(INDEX('AQS Data'!$P$2:$P$1072,MATCH(Summary!G$3&amp;MONTH(Summary!$F79)&amp;DAY(Summary!$F79)&amp;G$2,'AQS Data'!$N$2:$N$1072&amp;'AQS Data'!$M$2:$M$1072&amp;'AQS Data'!$L$2:$L$1072&amp;'AQS Data'!$E$2:$E$1072,0)),"")</f>
        <v/>
      </c>
      <c r="H79" s="12" t="str">
        <f t="array" ref="H79">IFERROR(INDEX('AQS Data'!$P$2:$P$1072,MATCH(Summary!H$3&amp;MONTH(Summary!$F79)&amp;DAY(Summary!$F79)&amp;H$2,'AQS Data'!$N$2:$N$1072&amp;'AQS Data'!$M$2:$M$1072&amp;'AQS Data'!$L$2:$L$1072&amp;'AQS Data'!$E$2:$E$1072,0)),"")</f>
        <v/>
      </c>
      <c r="I79" s="12" t="str">
        <f t="array" ref="I79">IFERROR(INDEX('AQS Data'!$P$2:$P$1072,MATCH(Summary!I$3&amp;MONTH(Summary!$F79)&amp;DAY(Summary!$F79)&amp;I$2,'AQS Data'!$N$2:$N$1072&amp;'AQS Data'!$M$2:$M$1072&amp;'AQS Data'!$L$2:$L$1072&amp;'AQS Data'!$E$2:$E$1072,0)),"")</f>
        <v/>
      </c>
      <c r="J79" s="12">
        <f t="array" ref="J79">IFERROR(INDEX('AQS Data'!$P$2:$P$1072,MATCH(Summary!J$3&amp;MONTH(Summary!$F79)&amp;DAY(Summary!$F79)&amp;J$2,'AQS Data'!$N$2:$N$1072&amp;'AQS Data'!$M$2:$M$1072&amp;'AQS Data'!$L$2:$L$1072&amp;'AQS Data'!$E$2:$E$1072,0)),"")</f>
        <v>24.4</v>
      </c>
      <c r="K79" s="12" t="str">
        <f t="array" ref="K79">IFERROR(INDEX('AQS Data'!$P$2:$P$1072,MATCH(Summary!K$3&amp;MONTH(Summary!$F79)&amp;DAY(Summary!$F79)&amp;K$2,'AQS Data'!$N$2:$N$1072&amp;'AQS Data'!$M$2:$M$1072&amp;'AQS Data'!$L$2:$L$1072&amp;'AQS Data'!$E$2:$E$1072,0)),"")</f>
        <v/>
      </c>
      <c r="L79" s="12" t="str">
        <f t="array" ref="L79">IFERROR(INDEX('AQS Data'!$P$2:$P$1072,MATCH(Summary!L$3&amp;MONTH(Summary!$F79)&amp;DAY(Summary!$F79)&amp;L$2,'AQS Data'!$N$2:$N$1072&amp;'AQS Data'!$M$2:$M$1072&amp;'AQS Data'!$L$2:$L$1072&amp;'AQS Data'!$E$2:$E$1072,0)),"")</f>
        <v/>
      </c>
      <c r="M79" s="12" t="str">
        <f t="array" ref="M79">IFERROR(INDEX('AQS Data'!$P$2:$P$1072,MATCH(Summary!M$3&amp;MONTH(Summary!$F79)&amp;DAY(Summary!$F79)&amp;M$2,'AQS Data'!$N$2:$N$1072&amp;'AQS Data'!$M$2:$M$1072&amp;'AQS Data'!$L$2:$L$1072&amp;'AQS Data'!$E$2:$E$1072,0)),"")</f>
        <v/>
      </c>
      <c r="N79" s="12">
        <f t="array" ref="N79">IFERROR(INDEX('AQS Data'!$P$2:$P$1072,MATCH(Summary!N$3&amp;MONTH(Summary!$F79)&amp;DAY(Summary!$F79)&amp;N$2,'AQS Data'!$N$2:$N$1072&amp;'AQS Data'!$M$2:$M$1072&amp;'AQS Data'!$L$2:$L$1072&amp;'AQS Data'!$E$2:$E$1072,0)),"")</f>
        <v>2</v>
      </c>
      <c r="O79" s="12" t="str">
        <f t="array" ref="O79">IFERROR(INDEX('AQS Data'!$P$2:$P$1072,MATCH(Summary!O$3&amp;MONTH(Summary!$F79)&amp;DAY(Summary!$F79)&amp;O$2,'AQS Data'!$N$2:$N$1072&amp;'AQS Data'!$M$2:$M$1072&amp;'AQS Data'!$L$2:$L$1072&amp;'AQS Data'!$E$2:$E$1072,0)),"")</f>
        <v/>
      </c>
      <c r="P79" s="12" t="str">
        <f t="array" ref="P79">IFERROR(INDEX('AQS Data'!$P$2:$P$1072,MATCH(Summary!P$3&amp;MONTH(Summary!$F79)&amp;DAY(Summary!$F79)&amp;P$2,'AQS Data'!$N$2:$N$1072&amp;'AQS Data'!$M$2:$M$1072&amp;'AQS Data'!$L$2:$L$1072&amp;'AQS Data'!$E$2:$E$1072,0)),"")</f>
        <v/>
      </c>
      <c r="Q79" s="12" t="str">
        <f t="array" ref="Q79">IFERROR(INDEX('AQS Data'!$P$2:$P$1072,MATCH(Summary!Q$3&amp;MONTH(Summary!$F79)&amp;DAY(Summary!$F79)&amp;Q$2,'AQS Data'!$N$2:$N$1072&amp;'AQS Data'!$M$2:$M$1072&amp;'AQS Data'!$L$2:$L$1072&amp;'AQS Data'!$E$2:$E$1072,0)),"")</f>
        <v/>
      </c>
      <c r="R79" s="12">
        <f t="array" ref="R79">IFERROR(INDEX('AQS Data'!$P$2:$P$1072,MATCH(Summary!R$3&amp;MONTH(Summary!$F79)&amp;DAY(Summary!$F79)&amp;R$2,'AQS Data'!$N$2:$N$1072&amp;'AQS Data'!$M$2:$M$1072&amp;'AQS Data'!$L$2:$L$1072&amp;'AQS Data'!$E$2:$E$1072,0)),"")</f>
        <v>2</v>
      </c>
      <c r="S79" s="12" t="str">
        <f t="array" ref="S79">IFERROR(INDEX('AQS Data'!$P$2:$P$1072,MATCH(Summary!S$3&amp;MONTH(Summary!$F79)&amp;DAY(Summary!$F79)&amp;S$2,'AQS Data'!$N$2:$N$1072&amp;'AQS Data'!$M$2:$M$1072&amp;'AQS Data'!$L$2:$L$1072&amp;'AQS Data'!$E$2:$E$1072,0)),"")</f>
        <v/>
      </c>
      <c r="T79" s="12" t="str">
        <f t="array" ref="T79">IFERROR(INDEX('AQS Data'!$P$2:$P$1072,MATCH(Summary!T$3&amp;MONTH(Summary!$F79)&amp;DAY(Summary!$F79)&amp;T$2,'AQS Data'!$N$2:$N$1072&amp;'AQS Data'!$M$2:$M$1072&amp;'AQS Data'!$L$2:$L$1072&amp;'AQS Data'!$E$2:$E$1072,0)),"")</f>
        <v/>
      </c>
      <c r="U79" s="12" t="str">
        <f t="array" ref="U79">IFERROR(INDEX('AQS Data'!$P$2:$P$1072,MATCH(Summary!U$3&amp;MONTH(Summary!$F79)&amp;DAY(Summary!$F79)&amp;U$2,'AQS Data'!$N$2:$N$1072&amp;'AQS Data'!$M$2:$M$1072&amp;'AQS Data'!$L$2:$L$1072&amp;'AQS Data'!$E$2:$E$1072,0)),"")</f>
        <v/>
      </c>
      <c r="V79" s="12">
        <f t="array" ref="V79">IFERROR(INDEX('AQS Data'!$P$2:$P$1072,MATCH(Summary!V$3&amp;MONTH(Summary!$F79)&amp;DAY(Summary!$F79)&amp;V$2,'AQS Data'!$N$2:$N$1072&amp;'AQS Data'!$M$2:$M$1072&amp;'AQS Data'!$L$2:$L$1072&amp;'AQS Data'!$E$2:$E$1072,0)),"")</f>
        <v>3.1</v>
      </c>
      <c r="W79" s="12" t="str">
        <f t="array" ref="W79">IFERROR(INDEX('AQS Data'!$P$2:$P$1072,MATCH(Summary!W$3&amp;MONTH(Summary!$F79)&amp;DAY(Summary!$F79)&amp;W$2,'AQS Data'!$N$2:$N$1072&amp;'AQS Data'!$M$2:$M$1072&amp;'AQS Data'!$L$2:$L$1072&amp;'AQS Data'!$E$2:$E$1072,0)),"")</f>
        <v/>
      </c>
      <c r="X79" s="19" t="str">
        <f t="array" ref="X79">IFERROR(INDEX('AQS Data'!$P$2:$P$1072,MATCH(Summary!X$3&amp;MONTH(Summary!$F79)&amp;DAY(Summary!$F79)&amp;X$2,'AQS Data'!$N$2:$N$1072&amp;'AQS Data'!$M$2:$M$1072&amp;'AQS Data'!$L$2:$L$1072&amp;'AQS Data'!$E$2:$E$1072,0)),"")</f>
        <v/>
      </c>
      <c r="Z79" s="25">
        <v>42962</v>
      </c>
      <c r="AA79" s="11">
        <f t="array" ref="AA79">IFERROR(INDEX('AQS Data'!$P$2:$P$1072,MATCH(Summary!AA$3&amp;MONTH(Summary!$F79)&amp;DAY(Summary!$F79)&amp;AA$2,'AQS Data'!$N$2:$N$1072&amp;'AQS Data'!$M$2:$M$1072&amp;'AQS Data'!$L$2:$L$1072&amp;'AQS Data'!$E$2:$E$1072,0)),"")</f>
        <v>2</v>
      </c>
      <c r="AB79" s="12" t="str">
        <f t="array" ref="AB79">IFERROR(INDEX('AQS Data'!$P$2:$P$1072,MATCH(Summary!AB$3&amp;MONTH(Summary!$F79)&amp;DAY(Summary!$F79)&amp;AB$2,'AQS Data'!$N$2:$N$1072&amp;'AQS Data'!$M$2:$M$1072&amp;'AQS Data'!$L$2:$L$1072&amp;'AQS Data'!$E$2:$E$1072,0)),"")</f>
        <v/>
      </c>
      <c r="AC79" s="12" t="str">
        <f t="array" ref="AC79">IFERROR(INDEX('AQS Data'!$P$2:$P$1072,MATCH(Summary!AC$3&amp;MONTH(Summary!$F79)&amp;DAY(Summary!$F79)&amp;AC$2,'AQS Data'!$N$2:$N$1072&amp;'AQS Data'!$M$2:$M$1072&amp;'AQS Data'!$L$2:$L$1072&amp;'AQS Data'!$E$2:$E$1072,0)),"")</f>
        <v/>
      </c>
      <c r="AD79" s="12" t="str">
        <f t="array" ref="AD79">IFERROR(INDEX('AQS Data'!$P$2:$P$1072,MATCH(Summary!AD$3&amp;MONTH(Summary!$F79)&amp;DAY(Summary!$F79)&amp;AD$2,'AQS Data'!$N$2:$N$1072&amp;'AQS Data'!$M$2:$M$1072&amp;'AQS Data'!$L$2:$L$1072&amp;'AQS Data'!$E$2:$E$1072,0)),"")</f>
        <v/>
      </c>
      <c r="AE79" s="12">
        <f t="array" ref="AE79">IFERROR(INDEX('AQS Data'!$P$2:$P$1072,MATCH(Summary!AE$3&amp;MONTH(Summary!$F79)&amp;DAY(Summary!$F79)&amp;AE$2,'AQS Data'!$N$2:$N$1072&amp;'AQS Data'!$M$2:$M$1072&amp;'AQS Data'!$L$2:$L$1072&amp;'AQS Data'!$E$2:$E$1072,0)),"")</f>
        <v>2.9</v>
      </c>
      <c r="AF79" s="12" t="str">
        <f t="array" ref="AF79">IFERROR(INDEX('AQS Data'!$P$2:$P$1072,MATCH(Summary!AF$3&amp;MONTH(Summary!$F79)&amp;DAY(Summary!$F79)&amp;AF$2,'AQS Data'!$N$2:$N$1072&amp;'AQS Data'!$M$2:$M$1072&amp;'AQS Data'!$L$2:$L$1072&amp;'AQS Data'!$E$2:$E$1072,0)),"")</f>
        <v/>
      </c>
      <c r="AG79" s="19" t="str">
        <f t="array" ref="AG79">IFERROR(INDEX('AQS Data'!$P$2:$P$1072,MATCH(Summary!AG$3&amp;MONTH(Summary!$F79)&amp;DAY(Summary!$F79)&amp;AG$2,'AQS Data'!$N$2:$N$1072&amp;'AQS Data'!$M$2:$M$1072&amp;'AQS Data'!$L$2:$L$1072&amp;'AQS Data'!$E$2:$E$1072,0)),"")</f>
        <v/>
      </c>
      <c r="AI79" s="25">
        <v>42962</v>
      </c>
      <c r="AJ79" s="11" t="str">
        <f t="array" ref="AJ79">IFERROR(INDEX('AQS Data'!$P$2:$P$1072,MATCH(Summary!AJ$3&amp;MONTH(Summary!$F79)&amp;DAY(Summary!$F79)&amp;AJ$2,'AQS Data'!$N$2:$N$1072&amp;'AQS Data'!$M$2:$M$1072&amp;'AQS Data'!$L$2:$L$1072&amp;'AQS Data'!$E$2:$E$1072,0)),"")</f>
        <v/>
      </c>
      <c r="AK79" s="106"/>
      <c r="AL79" s="106"/>
      <c r="AM79" s="12" t="str">
        <f t="array" ref="AM79">IFERROR(INDEX('AQS Data'!$P$2:$P$1072,MATCH(Summary!AM$3&amp;MONTH(Summary!$F79)&amp;DAY(Summary!$F79)&amp;AM$2,'AQS Data'!$N$2:$N$1072&amp;'AQS Data'!$M$2:$M$1072&amp;'AQS Data'!$L$2:$L$1072&amp;'AQS Data'!$E$2:$E$1072,0)),"")</f>
        <v/>
      </c>
      <c r="AN79" s="19" t="str">
        <f t="array" ref="AN79">IFERROR(INDEX('AQS Data'!$P$2:$P$1072,MATCH(Summary!AN$3&amp;MONTH(Summary!$F79)&amp;DAY(Summary!$F79)&amp;AN$2,'AQS Data'!$N$2:$N$1072&amp;'AQS Data'!$M$2:$M$1072&amp;'AQS Data'!$L$2:$L$1072&amp;'AQS Data'!$E$2:$E$1072,0)),"")</f>
        <v/>
      </c>
    </row>
    <row r="80" spans="6:40" x14ac:dyDescent="0.25">
      <c r="F80" s="25">
        <v>42963</v>
      </c>
      <c r="G80" s="11">
        <f t="array" ref="G80">IFERROR(INDEX('AQS Data'!$P$2:$P$1072,MATCH(Summary!G$3&amp;MONTH(Summary!$F80)&amp;DAY(Summary!$F80)&amp;G$2,'AQS Data'!$N$2:$N$1072&amp;'AQS Data'!$M$2:$M$1072&amp;'AQS Data'!$L$2:$L$1072&amp;'AQS Data'!$E$2:$E$1072,0)),"")</f>
        <v>4.0999999999999996</v>
      </c>
      <c r="H80" s="12">
        <f t="array" ref="H80">IFERROR(INDEX('AQS Data'!$P$2:$P$1072,MATCH(Summary!H$3&amp;MONTH(Summary!$F80)&amp;DAY(Summary!$F80)&amp;H$2,'AQS Data'!$N$2:$N$1072&amp;'AQS Data'!$M$2:$M$1072&amp;'AQS Data'!$L$2:$L$1072&amp;'AQS Data'!$E$2:$E$1072,0)),"")</f>
        <v>3.5</v>
      </c>
      <c r="I80" s="12" t="str">
        <f t="array" ref="I80">IFERROR(INDEX('AQS Data'!$P$2:$P$1072,MATCH(Summary!I$3&amp;MONTH(Summary!$F80)&amp;DAY(Summary!$F80)&amp;I$2,'AQS Data'!$N$2:$N$1072&amp;'AQS Data'!$M$2:$M$1072&amp;'AQS Data'!$L$2:$L$1072&amp;'AQS Data'!$E$2:$E$1072,0)),"")</f>
        <v/>
      </c>
      <c r="J80" s="12" t="str">
        <f t="array" ref="J80">IFERROR(INDEX('AQS Data'!$P$2:$P$1072,MATCH(Summary!J$3&amp;MONTH(Summary!$F80)&amp;DAY(Summary!$F80)&amp;J$2,'AQS Data'!$N$2:$N$1072&amp;'AQS Data'!$M$2:$M$1072&amp;'AQS Data'!$L$2:$L$1072&amp;'AQS Data'!$E$2:$E$1072,0)),"")</f>
        <v/>
      </c>
      <c r="K80" s="12" t="str">
        <f t="array" ref="K80">IFERROR(INDEX('AQS Data'!$P$2:$P$1072,MATCH(Summary!K$3&amp;MONTH(Summary!$F80)&amp;DAY(Summary!$F80)&amp;K$2,'AQS Data'!$N$2:$N$1072&amp;'AQS Data'!$M$2:$M$1072&amp;'AQS Data'!$L$2:$L$1072&amp;'AQS Data'!$E$2:$E$1072,0)),"")</f>
        <v/>
      </c>
      <c r="L80" s="12" t="str">
        <f t="array" ref="L80">IFERROR(INDEX('AQS Data'!$P$2:$P$1072,MATCH(Summary!L$3&amp;MONTH(Summary!$F80)&amp;DAY(Summary!$F80)&amp;L$2,'AQS Data'!$N$2:$N$1072&amp;'AQS Data'!$M$2:$M$1072&amp;'AQS Data'!$L$2:$L$1072&amp;'AQS Data'!$E$2:$E$1072,0)),"")</f>
        <v/>
      </c>
      <c r="M80" s="12" t="str">
        <f t="array" ref="M80">IFERROR(INDEX('AQS Data'!$P$2:$P$1072,MATCH(Summary!M$3&amp;MONTH(Summary!$F80)&amp;DAY(Summary!$F80)&amp;M$2,'AQS Data'!$N$2:$N$1072&amp;'AQS Data'!$M$2:$M$1072&amp;'AQS Data'!$L$2:$L$1072&amp;'AQS Data'!$E$2:$E$1072,0)),"")</f>
        <v/>
      </c>
      <c r="N80" s="12" t="str">
        <f t="array" ref="N80">IFERROR(INDEX('AQS Data'!$P$2:$P$1072,MATCH(Summary!N$3&amp;MONTH(Summary!$F80)&amp;DAY(Summary!$F80)&amp;N$2,'AQS Data'!$N$2:$N$1072&amp;'AQS Data'!$M$2:$M$1072&amp;'AQS Data'!$L$2:$L$1072&amp;'AQS Data'!$E$2:$E$1072,0)),"")</f>
        <v/>
      </c>
      <c r="O80" s="12">
        <f t="array" ref="O80">IFERROR(INDEX('AQS Data'!$P$2:$P$1072,MATCH(Summary!O$3&amp;MONTH(Summary!$F80)&amp;DAY(Summary!$F80)&amp;O$2,'AQS Data'!$N$2:$N$1072&amp;'AQS Data'!$M$2:$M$1072&amp;'AQS Data'!$L$2:$L$1072&amp;'AQS Data'!$E$2:$E$1072,0)),"")</f>
        <v>4.7</v>
      </c>
      <c r="P80" s="12">
        <f t="array" ref="P80">IFERROR(INDEX('AQS Data'!$P$2:$P$1072,MATCH(Summary!P$3&amp;MONTH(Summary!$F80)&amp;DAY(Summary!$F80)&amp;P$2,'AQS Data'!$N$2:$N$1072&amp;'AQS Data'!$M$2:$M$1072&amp;'AQS Data'!$L$2:$L$1072&amp;'AQS Data'!$E$2:$E$1072,0)),"")</f>
        <v>2.7</v>
      </c>
      <c r="Q80" s="12" t="str">
        <f t="array" ref="Q80">IFERROR(INDEX('AQS Data'!$P$2:$P$1072,MATCH(Summary!Q$3&amp;MONTH(Summary!$F80)&amp;DAY(Summary!$F80)&amp;Q$2,'AQS Data'!$N$2:$N$1072&amp;'AQS Data'!$M$2:$M$1072&amp;'AQS Data'!$L$2:$L$1072&amp;'AQS Data'!$E$2:$E$1072,0)),"")</f>
        <v/>
      </c>
      <c r="R80" s="12" t="str">
        <f t="array" ref="R80">IFERROR(INDEX('AQS Data'!$P$2:$P$1072,MATCH(Summary!R$3&amp;MONTH(Summary!$F80)&amp;DAY(Summary!$F80)&amp;R$2,'AQS Data'!$N$2:$N$1072&amp;'AQS Data'!$M$2:$M$1072&amp;'AQS Data'!$L$2:$L$1072&amp;'AQS Data'!$E$2:$E$1072,0)),"")</f>
        <v/>
      </c>
      <c r="S80" s="12">
        <f t="array" ref="S80">IFERROR(INDEX('AQS Data'!$P$2:$P$1072,MATCH(Summary!S$3&amp;MONTH(Summary!$F80)&amp;DAY(Summary!$F80)&amp;S$2,'AQS Data'!$N$2:$N$1072&amp;'AQS Data'!$M$2:$M$1072&amp;'AQS Data'!$L$2:$L$1072&amp;'AQS Data'!$E$2:$E$1072,0)),"")</f>
        <v>1.4</v>
      </c>
      <c r="T80" s="12">
        <f t="array" ref="T80">IFERROR(INDEX('AQS Data'!$P$2:$P$1072,MATCH(Summary!T$3&amp;MONTH(Summary!$F80)&amp;DAY(Summary!$F80)&amp;T$2,'AQS Data'!$N$2:$N$1072&amp;'AQS Data'!$M$2:$M$1072&amp;'AQS Data'!$L$2:$L$1072&amp;'AQS Data'!$E$2:$E$1072,0)),"")</f>
        <v>4.0999999999999996</v>
      </c>
      <c r="U80" s="12" t="str">
        <f t="array" ref="U80">IFERROR(INDEX('AQS Data'!$P$2:$P$1072,MATCH(Summary!U$3&amp;MONTH(Summary!$F80)&amp;DAY(Summary!$F80)&amp;U$2,'AQS Data'!$N$2:$N$1072&amp;'AQS Data'!$M$2:$M$1072&amp;'AQS Data'!$L$2:$L$1072&amp;'AQS Data'!$E$2:$E$1072,0)),"")</f>
        <v/>
      </c>
      <c r="V80" s="12" t="str">
        <f t="array" ref="V80">IFERROR(INDEX('AQS Data'!$P$2:$P$1072,MATCH(Summary!V$3&amp;MONTH(Summary!$F80)&amp;DAY(Summary!$F80)&amp;V$2,'AQS Data'!$N$2:$N$1072&amp;'AQS Data'!$M$2:$M$1072&amp;'AQS Data'!$L$2:$L$1072&amp;'AQS Data'!$E$2:$E$1072,0)),"")</f>
        <v/>
      </c>
      <c r="W80" s="12">
        <f t="array" ref="W80">IFERROR(INDEX('AQS Data'!$P$2:$P$1072,MATCH(Summary!W$3&amp;MONTH(Summary!$F80)&amp;DAY(Summary!$F80)&amp;W$2,'AQS Data'!$N$2:$N$1072&amp;'AQS Data'!$M$2:$M$1072&amp;'AQS Data'!$L$2:$L$1072&amp;'AQS Data'!$E$2:$E$1072,0)),"")</f>
        <v>2.7</v>
      </c>
      <c r="X80" s="19">
        <f t="array" ref="X80">IFERROR(INDEX('AQS Data'!$P$2:$P$1072,MATCH(Summary!X$3&amp;MONTH(Summary!$F80)&amp;DAY(Summary!$F80)&amp;X$2,'AQS Data'!$N$2:$N$1072&amp;'AQS Data'!$M$2:$M$1072&amp;'AQS Data'!$L$2:$L$1072&amp;'AQS Data'!$E$2:$E$1072,0)),"")</f>
        <v>3</v>
      </c>
      <c r="Z80" s="25">
        <v>42963</v>
      </c>
      <c r="AA80" s="11" t="str">
        <f t="array" ref="AA80">IFERROR(INDEX('AQS Data'!$P$2:$P$1072,MATCH(Summary!AA$3&amp;MONTH(Summary!$F80)&amp;DAY(Summary!$F80)&amp;AA$2,'AQS Data'!$N$2:$N$1072&amp;'AQS Data'!$M$2:$M$1072&amp;'AQS Data'!$L$2:$L$1072&amp;'AQS Data'!$E$2:$E$1072,0)),"")</f>
        <v/>
      </c>
      <c r="AB80" s="12">
        <f t="array" ref="AB80">IFERROR(INDEX('AQS Data'!$P$2:$P$1072,MATCH(Summary!AB$3&amp;MONTH(Summary!$F80)&amp;DAY(Summary!$F80)&amp;AB$2,'AQS Data'!$N$2:$N$1072&amp;'AQS Data'!$M$2:$M$1072&amp;'AQS Data'!$L$2:$L$1072&amp;'AQS Data'!$E$2:$E$1072,0)),"")</f>
        <v>1.4</v>
      </c>
      <c r="AC80" s="12">
        <f t="array" ref="AC80">IFERROR(INDEX('AQS Data'!$P$2:$P$1072,MATCH(Summary!AC$3&amp;MONTH(Summary!$F80)&amp;DAY(Summary!$F80)&amp;AC$2,'AQS Data'!$N$2:$N$1072&amp;'AQS Data'!$M$2:$M$1072&amp;'AQS Data'!$L$2:$L$1072&amp;'AQS Data'!$E$2:$E$1072,0)),"")</f>
        <v>4.0999999999999996</v>
      </c>
      <c r="AD80" s="12" t="str">
        <f t="array" ref="AD80">IFERROR(INDEX('AQS Data'!$P$2:$P$1072,MATCH(Summary!AD$3&amp;MONTH(Summary!$F80)&amp;DAY(Summary!$F80)&amp;AD$2,'AQS Data'!$N$2:$N$1072&amp;'AQS Data'!$M$2:$M$1072&amp;'AQS Data'!$L$2:$L$1072&amp;'AQS Data'!$E$2:$E$1072,0)),"")</f>
        <v/>
      </c>
      <c r="AE80" s="12" t="str">
        <f t="array" ref="AE80">IFERROR(INDEX('AQS Data'!$P$2:$P$1072,MATCH(Summary!AE$3&amp;MONTH(Summary!$F80)&amp;DAY(Summary!$F80)&amp;AE$2,'AQS Data'!$N$2:$N$1072&amp;'AQS Data'!$M$2:$M$1072&amp;'AQS Data'!$L$2:$L$1072&amp;'AQS Data'!$E$2:$E$1072,0)),"")</f>
        <v/>
      </c>
      <c r="AF80" s="12">
        <f t="array" ref="AF80">IFERROR(INDEX('AQS Data'!$P$2:$P$1072,MATCH(Summary!AF$3&amp;MONTH(Summary!$F80)&amp;DAY(Summary!$F80)&amp;AF$2,'AQS Data'!$N$2:$N$1072&amp;'AQS Data'!$M$2:$M$1072&amp;'AQS Data'!$L$2:$L$1072&amp;'AQS Data'!$E$2:$E$1072,0)),"")</f>
        <v>0</v>
      </c>
      <c r="AG80" s="19">
        <f t="array" ref="AG80">IFERROR(INDEX('AQS Data'!$P$2:$P$1072,MATCH(Summary!AG$3&amp;MONTH(Summary!$F80)&amp;DAY(Summary!$F80)&amp;AG$2,'AQS Data'!$N$2:$N$1072&amp;'AQS Data'!$M$2:$M$1072&amp;'AQS Data'!$L$2:$L$1072&amp;'AQS Data'!$E$2:$E$1072,0)),"")</f>
        <v>2.5</v>
      </c>
      <c r="AI80" s="25">
        <v>42963</v>
      </c>
      <c r="AJ80" s="11">
        <f t="array" ref="AJ80">IFERROR(INDEX('AQS Data'!$P$2:$P$1072,MATCH(Summary!AJ$3&amp;MONTH(Summary!$F80)&amp;DAY(Summary!$F80)&amp;AJ$2,'AQS Data'!$N$2:$N$1072&amp;'AQS Data'!$M$2:$M$1072&amp;'AQS Data'!$L$2:$L$1072&amp;'AQS Data'!$E$2:$E$1072,0)),"")</f>
        <v>7.7</v>
      </c>
      <c r="AK80" s="106"/>
      <c r="AL80" s="106"/>
      <c r="AM80" s="12">
        <f t="array" ref="AM80">IFERROR(INDEX('AQS Data'!$P$2:$P$1072,MATCH(Summary!AM$3&amp;MONTH(Summary!$F80)&amp;DAY(Summary!$F80)&amp;AM$2,'AQS Data'!$N$2:$N$1072&amp;'AQS Data'!$M$2:$M$1072&amp;'AQS Data'!$L$2:$L$1072&amp;'AQS Data'!$E$2:$E$1072,0)),"")</f>
        <v>3.6</v>
      </c>
      <c r="AN80" s="19">
        <f t="array" ref="AN80">IFERROR(INDEX('AQS Data'!$P$2:$P$1072,MATCH(Summary!AN$3&amp;MONTH(Summary!$F80)&amp;DAY(Summary!$F80)&amp;AN$2,'AQS Data'!$N$2:$N$1072&amp;'AQS Data'!$M$2:$M$1072&amp;'AQS Data'!$L$2:$L$1072&amp;'AQS Data'!$E$2:$E$1072,0)),"")</f>
        <v>2.1</v>
      </c>
    </row>
    <row r="81" spans="6:40" x14ac:dyDescent="0.25">
      <c r="F81" s="25">
        <v>42964</v>
      </c>
      <c r="G81" s="11" t="str">
        <f t="array" ref="G81">IFERROR(INDEX('AQS Data'!$P$2:$P$1072,MATCH(Summary!G$3&amp;MONTH(Summary!$F81)&amp;DAY(Summary!$F81)&amp;G$2,'AQS Data'!$N$2:$N$1072&amp;'AQS Data'!$M$2:$M$1072&amp;'AQS Data'!$L$2:$L$1072&amp;'AQS Data'!$E$2:$E$1072,0)),"")</f>
        <v/>
      </c>
      <c r="H81" s="12" t="str">
        <f t="array" ref="H81">IFERROR(INDEX('AQS Data'!$P$2:$P$1072,MATCH(Summary!H$3&amp;MONTH(Summary!$F81)&amp;DAY(Summary!$F81)&amp;H$2,'AQS Data'!$N$2:$N$1072&amp;'AQS Data'!$M$2:$M$1072&amp;'AQS Data'!$L$2:$L$1072&amp;'AQS Data'!$E$2:$E$1072,0)),"")</f>
        <v/>
      </c>
      <c r="I81" s="12">
        <f t="array" ref="I81">IFERROR(INDEX('AQS Data'!$P$2:$P$1072,MATCH(Summary!I$3&amp;MONTH(Summary!$F81)&amp;DAY(Summary!$F81)&amp;I$2,'AQS Data'!$N$2:$N$1072&amp;'AQS Data'!$M$2:$M$1072&amp;'AQS Data'!$L$2:$L$1072&amp;'AQS Data'!$E$2:$E$1072,0)),"")</f>
        <v>4.8</v>
      </c>
      <c r="J81" s="12" t="str">
        <f t="array" ref="J81">IFERROR(INDEX('AQS Data'!$P$2:$P$1072,MATCH(Summary!J$3&amp;MONTH(Summary!$F81)&amp;DAY(Summary!$F81)&amp;J$2,'AQS Data'!$N$2:$N$1072&amp;'AQS Data'!$M$2:$M$1072&amp;'AQS Data'!$L$2:$L$1072&amp;'AQS Data'!$E$2:$E$1072,0)),"")</f>
        <v/>
      </c>
      <c r="K81" s="12" t="str">
        <f t="array" ref="K81">IFERROR(INDEX('AQS Data'!$P$2:$P$1072,MATCH(Summary!K$3&amp;MONTH(Summary!$F81)&amp;DAY(Summary!$F81)&amp;K$2,'AQS Data'!$N$2:$N$1072&amp;'AQS Data'!$M$2:$M$1072&amp;'AQS Data'!$L$2:$L$1072&amp;'AQS Data'!$E$2:$E$1072,0)),"")</f>
        <v/>
      </c>
      <c r="L81" s="12" t="str">
        <f t="array" ref="L81">IFERROR(INDEX('AQS Data'!$P$2:$P$1072,MATCH(Summary!L$3&amp;MONTH(Summary!$F81)&amp;DAY(Summary!$F81)&amp;L$2,'AQS Data'!$N$2:$N$1072&amp;'AQS Data'!$M$2:$M$1072&amp;'AQS Data'!$L$2:$L$1072&amp;'AQS Data'!$E$2:$E$1072,0)),"")</f>
        <v/>
      </c>
      <c r="M81" s="12" t="str">
        <f t="array" ref="M81">IFERROR(INDEX('AQS Data'!$P$2:$P$1072,MATCH(Summary!M$3&amp;MONTH(Summary!$F81)&amp;DAY(Summary!$F81)&amp;M$2,'AQS Data'!$N$2:$N$1072&amp;'AQS Data'!$M$2:$M$1072&amp;'AQS Data'!$L$2:$L$1072&amp;'AQS Data'!$E$2:$E$1072,0)),"")</f>
        <v/>
      </c>
      <c r="N81" s="12" t="str">
        <f t="array" ref="N81">IFERROR(INDEX('AQS Data'!$P$2:$P$1072,MATCH(Summary!N$3&amp;MONTH(Summary!$F81)&amp;DAY(Summary!$F81)&amp;N$2,'AQS Data'!$N$2:$N$1072&amp;'AQS Data'!$M$2:$M$1072&amp;'AQS Data'!$L$2:$L$1072&amp;'AQS Data'!$E$2:$E$1072,0)),"")</f>
        <v/>
      </c>
      <c r="O81" s="12" t="str">
        <f t="array" ref="O81">IFERROR(INDEX('AQS Data'!$P$2:$P$1072,MATCH(Summary!O$3&amp;MONTH(Summary!$F81)&amp;DAY(Summary!$F81)&amp;O$2,'AQS Data'!$N$2:$N$1072&amp;'AQS Data'!$M$2:$M$1072&amp;'AQS Data'!$L$2:$L$1072&amp;'AQS Data'!$E$2:$E$1072,0)),"")</f>
        <v/>
      </c>
      <c r="P81" s="12" t="str">
        <f t="array" ref="P81">IFERROR(INDEX('AQS Data'!$P$2:$P$1072,MATCH(Summary!P$3&amp;MONTH(Summary!$F81)&amp;DAY(Summary!$F81)&amp;P$2,'AQS Data'!$N$2:$N$1072&amp;'AQS Data'!$M$2:$M$1072&amp;'AQS Data'!$L$2:$L$1072&amp;'AQS Data'!$E$2:$E$1072,0)),"")</f>
        <v/>
      </c>
      <c r="Q81" s="12">
        <f t="array" ref="Q81">IFERROR(INDEX('AQS Data'!$P$2:$P$1072,MATCH(Summary!Q$3&amp;MONTH(Summary!$F81)&amp;DAY(Summary!$F81)&amp;Q$2,'AQS Data'!$N$2:$N$1072&amp;'AQS Data'!$M$2:$M$1072&amp;'AQS Data'!$L$2:$L$1072&amp;'AQS Data'!$E$2:$E$1072,0)),"")</f>
        <v>4.7</v>
      </c>
      <c r="R81" s="12" t="str">
        <f t="array" ref="R81">IFERROR(INDEX('AQS Data'!$P$2:$P$1072,MATCH(Summary!R$3&amp;MONTH(Summary!$F81)&amp;DAY(Summary!$F81)&amp;R$2,'AQS Data'!$N$2:$N$1072&amp;'AQS Data'!$M$2:$M$1072&amp;'AQS Data'!$L$2:$L$1072&amp;'AQS Data'!$E$2:$E$1072,0)),"")</f>
        <v/>
      </c>
      <c r="S81" s="12" t="str">
        <f t="array" ref="S81">IFERROR(INDEX('AQS Data'!$P$2:$P$1072,MATCH(Summary!S$3&amp;MONTH(Summary!$F81)&amp;DAY(Summary!$F81)&amp;S$2,'AQS Data'!$N$2:$N$1072&amp;'AQS Data'!$M$2:$M$1072&amp;'AQS Data'!$L$2:$L$1072&amp;'AQS Data'!$E$2:$E$1072,0)),"")</f>
        <v/>
      </c>
      <c r="T81" s="12" t="str">
        <f t="array" ref="T81">IFERROR(INDEX('AQS Data'!$P$2:$P$1072,MATCH(Summary!T$3&amp;MONTH(Summary!$F81)&amp;DAY(Summary!$F81)&amp;T$2,'AQS Data'!$N$2:$N$1072&amp;'AQS Data'!$M$2:$M$1072&amp;'AQS Data'!$L$2:$L$1072&amp;'AQS Data'!$E$2:$E$1072,0)),"")</f>
        <v/>
      </c>
      <c r="U81" s="12">
        <f t="array" ref="U81">IFERROR(INDEX('AQS Data'!$P$2:$P$1072,MATCH(Summary!U$3&amp;MONTH(Summary!$F81)&amp;DAY(Summary!$F81)&amp;U$2,'AQS Data'!$N$2:$N$1072&amp;'AQS Data'!$M$2:$M$1072&amp;'AQS Data'!$L$2:$L$1072&amp;'AQS Data'!$E$2:$E$1072,0)),"")</f>
        <v>8.1</v>
      </c>
      <c r="V81" s="12" t="str">
        <f t="array" ref="V81">IFERROR(INDEX('AQS Data'!$P$2:$P$1072,MATCH(Summary!V$3&amp;MONTH(Summary!$F81)&amp;DAY(Summary!$F81)&amp;V$2,'AQS Data'!$N$2:$N$1072&amp;'AQS Data'!$M$2:$M$1072&amp;'AQS Data'!$L$2:$L$1072&amp;'AQS Data'!$E$2:$E$1072,0)),"")</f>
        <v/>
      </c>
      <c r="W81" s="12" t="str">
        <f t="array" ref="W81">IFERROR(INDEX('AQS Data'!$P$2:$P$1072,MATCH(Summary!W$3&amp;MONTH(Summary!$F81)&amp;DAY(Summary!$F81)&amp;W$2,'AQS Data'!$N$2:$N$1072&amp;'AQS Data'!$M$2:$M$1072&amp;'AQS Data'!$L$2:$L$1072&amp;'AQS Data'!$E$2:$E$1072,0)),"")</f>
        <v/>
      </c>
      <c r="X81" s="19" t="str">
        <f t="array" ref="X81">IFERROR(INDEX('AQS Data'!$P$2:$P$1072,MATCH(Summary!X$3&amp;MONTH(Summary!$F81)&amp;DAY(Summary!$F81)&amp;X$2,'AQS Data'!$N$2:$N$1072&amp;'AQS Data'!$M$2:$M$1072&amp;'AQS Data'!$L$2:$L$1072&amp;'AQS Data'!$E$2:$E$1072,0)),"")</f>
        <v/>
      </c>
      <c r="Z81" s="25">
        <v>42964</v>
      </c>
      <c r="AA81" s="11" t="str">
        <f t="array" ref="AA81">IFERROR(INDEX('AQS Data'!$P$2:$P$1072,MATCH(Summary!AA$3&amp;MONTH(Summary!$F81)&amp;DAY(Summary!$F81)&amp;AA$2,'AQS Data'!$N$2:$N$1072&amp;'AQS Data'!$M$2:$M$1072&amp;'AQS Data'!$L$2:$L$1072&amp;'AQS Data'!$E$2:$E$1072,0)),"")</f>
        <v/>
      </c>
      <c r="AB81" s="12" t="str">
        <f t="array" ref="AB81">IFERROR(INDEX('AQS Data'!$P$2:$P$1072,MATCH(Summary!AB$3&amp;MONTH(Summary!$F81)&amp;DAY(Summary!$F81)&amp;AB$2,'AQS Data'!$N$2:$N$1072&amp;'AQS Data'!$M$2:$M$1072&amp;'AQS Data'!$L$2:$L$1072&amp;'AQS Data'!$E$2:$E$1072,0)),"")</f>
        <v/>
      </c>
      <c r="AC81" s="12" t="str">
        <f t="array" ref="AC81">IFERROR(INDEX('AQS Data'!$P$2:$P$1072,MATCH(Summary!AC$3&amp;MONTH(Summary!$F81)&amp;DAY(Summary!$F81)&amp;AC$2,'AQS Data'!$N$2:$N$1072&amp;'AQS Data'!$M$2:$M$1072&amp;'AQS Data'!$L$2:$L$1072&amp;'AQS Data'!$E$2:$E$1072,0)),"")</f>
        <v/>
      </c>
      <c r="AD81" s="12">
        <f t="array" ref="AD81">IFERROR(INDEX('AQS Data'!$P$2:$P$1072,MATCH(Summary!AD$3&amp;MONTH(Summary!$F81)&amp;DAY(Summary!$F81)&amp;AD$2,'AQS Data'!$N$2:$N$1072&amp;'AQS Data'!$M$2:$M$1072&amp;'AQS Data'!$L$2:$L$1072&amp;'AQS Data'!$E$2:$E$1072,0)),"")</f>
        <v>7.6</v>
      </c>
      <c r="AE81" s="12" t="str">
        <f t="array" ref="AE81">IFERROR(INDEX('AQS Data'!$P$2:$P$1072,MATCH(Summary!AE$3&amp;MONTH(Summary!$F81)&amp;DAY(Summary!$F81)&amp;AE$2,'AQS Data'!$N$2:$N$1072&amp;'AQS Data'!$M$2:$M$1072&amp;'AQS Data'!$L$2:$L$1072&amp;'AQS Data'!$E$2:$E$1072,0)),"")</f>
        <v/>
      </c>
      <c r="AF81" s="12" t="str">
        <f t="array" ref="AF81">IFERROR(INDEX('AQS Data'!$P$2:$P$1072,MATCH(Summary!AF$3&amp;MONTH(Summary!$F81)&amp;DAY(Summary!$F81)&amp;AF$2,'AQS Data'!$N$2:$N$1072&amp;'AQS Data'!$M$2:$M$1072&amp;'AQS Data'!$L$2:$L$1072&amp;'AQS Data'!$E$2:$E$1072,0)),"")</f>
        <v/>
      </c>
      <c r="AG81" s="19" t="str">
        <f t="array" ref="AG81">IFERROR(INDEX('AQS Data'!$P$2:$P$1072,MATCH(Summary!AG$3&amp;MONTH(Summary!$F81)&amp;DAY(Summary!$F81)&amp;AG$2,'AQS Data'!$N$2:$N$1072&amp;'AQS Data'!$M$2:$M$1072&amp;'AQS Data'!$L$2:$L$1072&amp;'AQS Data'!$E$2:$E$1072,0)),"")</f>
        <v/>
      </c>
      <c r="AI81" s="25">
        <v>42964</v>
      </c>
      <c r="AJ81" s="11" t="str">
        <f t="array" ref="AJ81">IFERROR(INDEX('AQS Data'!$P$2:$P$1072,MATCH(Summary!AJ$3&amp;MONTH(Summary!$F81)&amp;DAY(Summary!$F81)&amp;AJ$2,'AQS Data'!$N$2:$N$1072&amp;'AQS Data'!$M$2:$M$1072&amp;'AQS Data'!$L$2:$L$1072&amp;'AQS Data'!$E$2:$E$1072,0)),"")</f>
        <v/>
      </c>
      <c r="AK81" s="106"/>
      <c r="AL81" s="106"/>
      <c r="AM81" s="12" t="str">
        <f t="array" ref="AM81">IFERROR(INDEX('AQS Data'!$P$2:$P$1072,MATCH(Summary!AM$3&amp;MONTH(Summary!$F81)&amp;DAY(Summary!$F81)&amp;AM$2,'AQS Data'!$N$2:$N$1072&amp;'AQS Data'!$M$2:$M$1072&amp;'AQS Data'!$L$2:$L$1072&amp;'AQS Data'!$E$2:$E$1072,0)),"")</f>
        <v/>
      </c>
      <c r="AN81" s="19" t="str">
        <f t="array" ref="AN81">IFERROR(INDEX('AQS Data'!$P$2:$P$1072,MATCH(Summary!AN$3&amp;MONTH(Summary!$F81)&amp;DAY(Summary!$F81)&amp;AN$2,'AQS Data'!$N$2:$N$1072&amp;'AQS Data'!$M$2:$M$1072&amp;'AQS Data'!$L$2:$L$1072&amp;'AQS Data'!$E$2:$E$1072,0)),"")</f>
        <v/>
      </c>
    </row>
    <row r="82" spans="6:40" x14ac:dyDescent="0.25">
      <c r="F82" s="25">
        <v>42965</v>
      </c>
      <c r="G82" s="11" t="str">
        <f t="array" ref="G82">IFERROR(INDEX('AQS Data'!$P$2:$P$1072,MATCH(Summary!G$3&amp;MONTH(Summary!$F82)&amp;DAY(Summary!$F82)&amp;G$2,'AQS Data'!$N$2:$N$1072&amp;'AQS Data'!$M$2:$M$1072&amp;'AQS Data'!$L$2:$L$1072&amp;'AQS Data'!$E$2:$E$1072,0)),"")</f>
        <v/>
      </c>
      <c r="H82" s="12" t="str">
        <f t="array" ref="H82">IFERROR(INDEX('AQS Data'!$P$2:$P$1072,MATCH(Summary!H$3&amp;MONTH(Summary!$F82)&amp;DAY(Summary!$F82)&amp;H$2,'AQS Data'!$N$2:$N$1072&amp;'AQS Data'!$M$2:$M$1072&amp;'AQS Data'!$L$2:$L$1072&amp;'AQS Data'!$E$2:$E$1072,0)),"")</f>
        <v/>
      </c>
      <c r="I82" s="12" t="str">
        <f t="array" ref="I82">IFERROR(INDEX('AQS Data'!$P$2:$P$1072,MATCH(Summary!I$3&amp;MONTH(Summary!$F82)&amp;DAY(Summary!$F82)&amp;I$2,'AQS Data'!$N$2:$N$1072&amp;'AQS Data'!$M$2:$M$1072&amp;'AQS Data'!$L$2:$L$1072&amp;'AQS Data'!$E$2:$E$1072,0)),"")</f>
        <v/>
      </c>
      <c r="J82" s="12">
        <f t="array" ref="J82">IFERROR(INDEX('AQS Data'!$P$2:$P$1072,MATCH(Summary!J$3&amp;MONTH(Summary!$F82)&amp;DAY(Summary!$F82)&amp;J$2,'AQS Data'!$N$2:$N$1072&amp;'AQS Data'!$M$2:$M$1072&amp;'AQS Data'!$L$2:$L$1072&amp;'AQS Data'!$E$2:$E$1072,0)),"")</f>
        <v>4.4000000000000004</v>
      </c>
      <c r="K82" s="12" t="str">
        <f t="array" ref="K82">IFERROR(INDEX('AQS Data'!$P$2:$P$1072,MATCH(Summary!K$3&amp;MONTH(Summary!$F82)&amp;DAY(Summary!$F82)&amp;K$2,'AQS Data'!$N$2:$N$1072&amp;'AQS Data'!$M$2:$M$1072&amp;'AQS Data'!$L$2:$L$1072&amp;'AQS Data'!$E$2:$E$1072,0)),"")</f>
        <v/>
      </c>
      <c r="L82" s="12" t="str">
        <f t="array" ref="L82">IFERROR(INDEX('AQS Data'!$P$2:$P$1072,MATCH(Summary!L$3&amp;MONTH(Summary!$F82)&amp;DAY(Summary!$F82)&amp;L$2,'AQS Data'!$N$2:$N$1072&amp;'AQS Data'!$M$2:$M$1072&amp;'AQS Data'!$L$2:$L$1072&amp;'AQS Data'!$E$2:$E$1072,0)),"")</f>
        <v/>
      </c>
      <c r="M82" s="12" t="str">
        <f t="array" ref="M82">IFERROR(INDEX('AQS Data'!$P$2:$P$1072,MATCH(Summary!M$3&amp;MONTH(Summary!$F82)&amp;DAY(Summary!$F82)&amp;M$2,'AQS Data'!$N$2:$N$1072&amp;'AQS Data'!$M$2:$M$1072&amp;'AQS Data'!$L$2:$L$1072&amp;'AQS Data'!$E$2:$E$1072,0)),"")</f>
        <v/>
      </c>
      <c r="N82" s="12" t="str">
        <f t="array" ref="N82">IFERROR(INDEX('AQS Data'!$P$2:$P$1072,MATCH(Summary!N$3&amp;MONTH(Summary!$F82)&amp;DAY(Summary!$F82)&amp;N$2,'AQS Data'!$N$2:$N$1072&amp;'AQS Data'!$M$2:$M$1072&amp;'AQS Data'!$L$2:$L$1072&amp;'AQS Data'!$E$2:$E$1072,0)),"")</f>
        <v/>
      </c>
      <c r="O82" s="12" t="str">
        <f t="array" ref="O82">IFERROR(INDEX('AQS Data'!$P$2:$P$1072,MATCH(Summary!O$3&amp;MONTH(Summary!$F82)&amp;DAY(Summary!$F82)&amp;O$2,'AQS Data'!$N$2:$N$1072&amp;'AQS Data'!$M$2:$M$1072&amp;'AQS Data'!$L$2:$L$1072&amp;'AQS Data'!$E$2:$E$1072,0)),"")</f>
        <v/>
      </c>
      <c r="P82" s="12" t="str">
        <f t="array" ref="P82">IFERROR(INDEX('AQS Data'!$P$2:$P$1072,MATCH(Summary!P$3&amp;MONTH(Summary!$F82)&amp;DAY(Summary!$F82)&amp;P$2,'AQS Data'!$N$2:$N$1072&amp;'AQS Data'!$M$2:$M$1072&amp;'AQS Data'!$L$2:$L$1072&amp;'AQS Data'!$E$2:$E$1072,0)),"")</f>
        <v/>
      </c>
      <c r="Q82" s="12" t="str">
        <f t="array" ref="Q82">IFERROR(INDEX('AQS Data'!$P$2:$P$1072,MATCH(Summary!Q$3&amp;MONTH(Summary!$F82)&amp;DAY(Summary!$F82)&amp;Q$2,'AQS Data'!$N$2:$N$1072&amp;'AQS Data'!$M$2:$M$1072&amp;'AQS Data'!$L$2:$L$1072&amp;'AQS Data'!$E$2:$E$1072,0)),"")</f>
        <v/>
      </c>
      <c r="R82" s="12">
        <f t="array" ref="R82">IFERROR(INDEX('AQS Data'!$P$2:$P$1072,MATCH(Summary!R$3&amp;MONTH(Summary!$F82)&amp;DAY(Summary!$F82)&amp;R$2,'AQS Data'!$N$2:$N$1072&amp;'AQS Data'!$M$2:$M$1072&amp;'AQS Data'!$L$2:$L$1072&amp;'AQS Data'!$E$2:$E$1072,0)),"")</f>
        <v>1.3</v>
      </c>
      <c r="S82" s="12" t="str">
        <f t="array" ref="S82">IFERROR(INDEX('AQS Data'!$P$2:$P$1072,MATCH(Summary!S$3&amp;MONTH(Summary!$F82)&amp;DAY(Summary!$F82)&amp;S$2,'AQS Data'!$N$2:$N$1072&amp;'AQS Data'!$M$2:$M$1072&amp;'AQS Data'!$L$2:$L$1072&amp;'AQS Data'!$E$2:$E$1072,0)),"")</f>
        <v/>
      </c>
      <c r="T82" s="12" t="str">
        <f t="array" ref="T82">IFERROR(INDEX('AQS Data'!$P$2:$P$1072,MATCH(Summary!T$3&amp;MONTH(Summary!$F82)&amp;DAY(Summary!$F82)&amp;T$2,'AQS Data'!$N$2:$N$1072&amp;'AQS Data'!$M$2:$M$1072&amp;'AQS Data'!$L$2:$L$1072&amp;'AQS Data'!$E$2:$E$1072,0)),"")</f>
        <v/>
      </c>
      <c r="U82" s="12" t="str">
        <f t="array" ref="U82">IFERROR(INDEX('AQS Data'!$P$2:$P$1072,MATCH(Summary!U$3&amp;MONTH(Summary!$F82)&amp;DAY(Summary!$F82)&amp;U$2,'AQS Data'!$N$2:$N$1072&amp;'AQS Data'!$M$2:$M$1072&amp;'AQS Data'!$L$2:$L$1072&amp;'AQS Data'!$E$2:$E$1072,0)),"")</f>
        <v/>
      </c>
      <c r="V82" s="12">
        <f t="array" ref="V82">IFERROR(INDEX('AQS Data'!$P$2:$P$1072,MATCH(Summary!V$3&amp;MONTH(Summary!$F82)&amp;DAY(Summary!$F82)&amp;V$2,'AQS Data'!$N$2:$N$1072&amp;'AQS Data'!$M$2:$M$1072&amp;'AQS Data'!$L$2:$L$1072&amp;'AQS Data'!$E$2:$E$1072,0)),"")</f>
        <v>2.2999999999999998</v>
      </c>
      <c r="W82" s="12" t="str">
        <f t="array" ref="W82">IFERROR(INDEX('AQS Data'!$P$2:$P$1072,MATCH(Summary!W$3&amp;MONTH(Summary!$F82)&amp;DAY(Summary!$F82)&amp;W$2,'AQS Data'!$N$2:$N$1072&amp;'AQS Data'!$M$2:$M$1072&amp;'AQS Data'!$L$2:$L$1072&amp;'AQS Data'!$E$2:$E$1072,0)),"")</f>
        <v/>
      </c>
      <c r="X82" s="19" t="str">
        <f t="array" ref="X82">IFERROR(INDEX('AQS Data'!$P$2:$P$1072,MATCH(Summary!X$3&amp;MONTH(Summary!$F82)&amp;DAY(Summary!$F82)&amp;X$2,'AQS Data'!$N$2:$N$1072&amp;'AQS Data'!$M$2:$M$1072&amp;'AQS Data'!$L$2:$L$1072&amp;'AQS Data'!$E$2:$E$1072,0)),"")</f>
        <v/>
      </c>
      <c r="Z82" s="25">
        <v>42965</v>
      </c>
      <c r="AA82" s="11">
        <f t="array" ref="AA82">IFERROR(INDEX('AQS Data'!$P$2:$P$1072,MATCH(Summary!AA$3&amp;MONTH(Summary!$F82)&amp;DAY(Summary!$F82)&amp;AA$2,'AQS Data'!$N$2:$N$1072&amp;'AQS Data'!$M$2:$M$1072&amp;'AQS Data'!$L$2:$L$1072&amp;'AQS Data'!$E$2:$E$1072,0)),"")</f>
        <v>1.1000000000000001</v>
      </c>
      <c r="AB82" s="12" t="str">
        <f t="array" ref="AB82">IFERROR(INDEX('AQS Data'!$P$2:$P$1072,MATCH(Summary!AB$3&amp;MONTH(Summary!$F82)&amp;DAY(Summary!$F82)&amp;AB$2,'AQS Data'!$N$2:$N$1072&amp;'AQS Data'!$M$2:$M$1072&amp;'AQS Data'!$L$2:$L$1072&amp;'AQS Data'!$E$2:$E$1072,0)),"")</f>
        <v/>
      </c>
      <c r="AC82" s="12" t="str">
        <f t="array" ref="AC82">IFERROR(INDEX('AQS Data'!$P$2:$P$1072,MATCH(Summary!AC$3&amp;MONTH(Summary!$F82)&amp;DAY(Summary!$F82)&amp;AC$2,'AQS Data'!$N$2:$N$1072&amp;'AQS Data'!$M$2:$M$1072&amp;'AQS Data'!$L$2:$L$1072&amp;'AQS Data'!$E$2:$E$1072,0)),"")</f>
        <v/>
      </c>
      <c r="AD82" s="12" t="str">
        <f t="array" ref="AD82">IFERROR(INDEX('AQS Data'!$P$2:$P$1072,MATCH(Summary!AD$3&amp;MONTH(Summary!$F82)&amp;DAY(Summary!$F82)&amp;AD$2,'AQS Data'!$N$2:$N$1072&amp;'AQS Data'!$M$2:$M$1072&amp;'AQS Data'!$L$2:$L$1072&amp;'AQS Data'!$E$2:$E$1072,0)),"")</f>
        <v/>
      </c>
      <c r="AE82" s="12">
        <f t="array" ref="AE82">IFERROR(INDEX('AQS Data'!$P$2:$P$1072,MATCH(Summary!AE$3&amp;MONTH(Summary!$F82)&amp;DAY(Summary!$F82)&amp;AE$2,'AQS Data'!$N$2:$N$1072&amp;'AQS Data'!$M$2:$M$1072&amp;'AQS Data'!$L$2:$L$1072&amp;'AQS Data'!$E$2:$E$1072,0)),"")</f>
        <v>1.7</v>
      </c>
      <c r="AF82" s="12" t="str">
        <f t="array" ref="AF82">IFERROR(INDEX('AQS Data'!$P$2:$P$1072,MATCH(Summary!AF$3&amp;MONTH(Summary!$F82)&amp;DAY(Summary!$F82)&amp;AF$2,'AQS Data'!$N$2:$N$1072&amp;'AQS Data'!$M$2:$M$1072&amp;'AQS Data'!$L$2:$L$1072&amp;'AQS Data'!$E$2:$E$1072,0)),"")</f>
        <v/>
      </c>
      <c r="AG82" s="19" t="str">
        <f t="array" ref="AG82">IFERROR(INDEX('AQS Data'!$P$2:$P$1072,MATCH(Summary!AG$3&amp;MONTH(Summary!$F82)&amp;DAY(Summary!$F82)&amp;AG$2,'AQS Data'!$N$2:$N$1072&amp;'AQS Data'!$M$2:$M$1072&amp;'AQS Data'!$L$2:$L$1072&amp;'AQS Data'!$E$2:$E$1072,0)),"")</f>
        <v/>
      </c>
      <c r="AI82" s="25">
        <v>42965</v>
      </c>
      <c r="AJ82" s="11" t="str">
        <f t="array" ref="AJ82">IFERROR(INDEX('AQS Data'!$P$2:$P$1072,MATCH(Summary!AJ$3&amp;MONTH(Summary!$F82)&amp;DAY(Summary!$F82)&amp;AJ$2,'AQS Data'!$N$2:$N$1072&amp;'AQS Data'!$M$2:$M$1072&amp;'AQS Data'!$L$2:$L$1072&amp;'AQS Data'!$E$2:$E$1072,0)),"")</f>
        <v/>
      </c>
      <c r="AK82" s="106"/>
      <c r="AL82" s="106"/>
      <c r="AM82" s="12" t="str">
        <f t="array" ref="AM82">IFERROR(INDEX('AQS Data'!$P$2:$P$1072,MATCH(Summary!AM$3&amp;MONTH(Summary!$F82)&amp;DAY(Summary!$F82)&amp;AM$2,'AQS Data'!$N$2:$N$1072&amp;'AQS Data'!$M$2:$M$1072&amp;'AQS Data'!$L$2:$L$1072&amp;'AQS Data'!$E$2:$E$1072,0)),"")</f>
        <v/>
      </c>
      <c r="AN82" s="19" t="str">
        <f t="array" ref="AN82">IFERROR(INDEX('AQS Data'!$P$2:$P$1072,MATCH(Summary!AN$3&amp;MONTH(Summary!$F82)&amp;DAY(Summary!$F82)&amp;AN$2,'AQS Data'!$N$2:$N$1072&amp;'AQS Data'!$M$2:$M$1072&amp;'AQS Data'!$L$2:$L$1072&amp;'AQS Data'!$E$2:$E$1072,0)),"")</f>
        <v/>
      </c>
    </row>
    <row r="83" spans="6:40" x14ac:dyDescent="0.25">
      <c r="F83" s="25">
        <v>42966</v>
      </c>
      <c r="G83" s="11">
        <f t="array" ref="G83">IFERROR(INDEX('AQS Data'!$P$2:$P$1072,MATCH(Summary!G$3&amp;MONTH(Summary!$F83)&amp;DAY(Summary!$F83)&amp;G$2,'AQS Data'!$N$2:$N$1072&amp;'AQS Data'!$M$2:$M$1072&amp;'AQS Data'!$L$2:$L$1072&amp;'AQS Data'!$E$2:$E$1072,0)),"")</f>
        <v>7</v>
      </c>
      <c r="H83" s="12">
        <f t="array" ref="H83">IFERROR(INDEX('AQS Data'!$P$2:$P$1072,MATCH(Summary!H$3&amp;MONTH(Summary!$F83)&amp;DAY(Summary!$F83)&amp;H$2,'AQS Data'!$N$2:$N$1072&amp;'AQS Data'!$M$2:$M$1072&amp;'AQS Data'!$L$2:$L$1072&amp;'AQS Data'!$E$2:$E$1072,0)),"")</f>
        <v>2.5</v>
      </c>
      <c r="I83" s="12" t="str">
        <f t="array" ref="I83">IFERROR(INDEX('AQS Data'!$P$2:$P$1072,MATCH(Summary!I$3&amp;MONTH(Summary!$F83)&amp;DAY(Summary!$F83)&amp;I$2,'AQS Data'!$N$2:$N$1072&amp;'AQS Data'!$M$2:$M$1072&amp;'AQS Data'!$L$2:$L$1072&amp;'AQS Data'!$E$2:$E$1072,0)),"")</f>
        <v/>
      </c>
      <c r="J83" s="12" t="str">
        <f t="array" ref="J83">IFERROR(INDEX('AQS Data'!$P$2:$P$1072,MATCH(Summary!J$3&amp;MONTH(Summary!$F83)&amp;DAY(Summary!$F83)&amp;J$2,'AQS Data'!$N$2:$N$1072&amp;'AQS Data'!$M$2:$M$1072&amp;'AQS Data'!$L$2:$L$1072&amp;'AQS Data'!$E$2:$E$1072,0)),"")</f>
        <v/>
      </c>
      <c r="K83" s="12">
        <f t="array" ref="K83">IFERROR(INDEX('AQS Data'!$P$2:$P$1072,MATCH(Summary!K$3&amp;MONTH(Summary!$F83)&amp;DAY(Summary!$F83)&amp;K$2,'AQS Data'!$N$2:$N$1072&amp;'AQS Data'!$M$2:$M$1072&amp;'AQS Data'!$L$2:$L$1072&amp;'AQS Data'!$E$2:$E$1072,0)),"")</f>
        <v>3.9</v>
      </c>
      <c r="L83" s="12">
        <f t="array" ref="L83">IFERROR(INDEX('AQS Data'!$P$2:$P$1072,MATCH(Summary!L$3&amp;MONTH(Summary!$F83)&amp;DAY(Summary!$F83)&amp;L$2,'AQS Data'!$N$2:$N$1072&amp;'AQS Data'!$M$2:$M$1072&amp;'AQS Data'!$L$2:$L$1072&amp;'AQS Data'!$E$2:$E$1072,0)),"")</f>
        <v>182.3</v>
      </c>
      <c r="M83" s="12" t="str">
        <f t="array" ref="M83">IFERROR(INDEX('AQS Data'!$P$2:$P$1072,MATCH(Summary!M$3&amp;MONTH(Summary!$F83)&amp;DAY(Summary!$F83)&amp;M$2,'AQS Data'!$N$2:$N$1072&amp;'AQS Data'!$M$2:$M$1072&amp;'AQS Data'!$L$2:$L$1072&amp;'AQS Data'!$E$2:$E$1072,0)),"")</f>
        <v/>
      </c>
      <c r="N83" s="12" t="str">
        <f t="array" ref="N83">IFERROR(INDEX('AQS Data'!$P$2:$P$1072,MATCH(Summary!N$3&amp;MONTH(Summary!$F83)&amp;DAY(Summary!$F83)&amp;N$2,'AQS Data'!$N$2:$N$1072&amp;'AQS Data'!$M$2:$M$1072&amp;'AQS Data'!$L$2:$L$1072&amp;'AQS Data'!$E$2:$E$1072,0)),"")</f>
        <v/>
      </c>
      <c r="O83" s="12">
        <f t="array" ref="O83">IFERROR(INDEX('AQS Data'!$P$2:$P$1072,MATCH(Summary!O$3&amp;MONTH(Summary!$F83)&amp;DAY(Summary!$F83)&amp;O$2,'AQS Data'!$N$2:$N$1072&amp;'AQS Data'!$M$2:$M$1072&amp;'AQS Data'!$L$2:$L$1072&amp;'AQS Data'!$E$2:$E$1072,0)),"")</f>
        <v>3.5</v>
      </c>
      <c r="P83" s="12">
        <f t="array" ref="P83">IFERROR(INDEX('AQS Data'!$P$2:$P$1072,MATCH(Summary!P$3&amp;MONTH(Summary!$F83)&amp;DAY(Summary!$F83)&amp;P$2,'AQS Data'!$N$2:$N$1072&amp;'AQS Data'!$M$2:$M$1072&amp;'AQS Data'!$L$2:$L$1072&amp;'AQS Data'!$E$2:$E$1072,0)),"")</f>
        <v>2.2999999999999998</v>
      </c>
      <c r="Q83" s="12" t="str">
        <f t="array" ref="Q83">IFERROR(INDEX('AQS Data'!$P$2:$P$1072,MATCH(Summary!Q$3&amp;MONTH(Summary!$F83)&amp;DAY(Summary!$F83)&amp;Q$2,'AQS Data'!$N$2:$N$1072&amp;'AQS Data'!$M$2:$M$1072&amp;'AQS Data'!$L$2:$L$1072&amp;'AQS Data'!$E$2:$E$1072,0)),"")</f>
        <v/>
      </c>
      <c r="R83" s="12" t="str">
        <f t="array" ref="R83">IFERROR(INDEX('AQS Data'!$P$2:$P$1072,MATCH(Summary!R$3&amp;MONTH(Summary!$F83)&amp;DAY(Summary!$F83)&amp;R$2,'AQS Data'!$N$2:$N$1072&amp;'AQS Data'!$M$2:$M$1072&amp;'AQS Data'!$L$2:$L$1072&amp;'AQS Data'!$E$2:$E$1072,0)),"")</f>
        <v/>
      </c>
      <c r="S83" s="12">
        <f t="array" ref="S83">IFERROR(INDEX('AQS Data'!$P$2:$P$1072,MATCH(Summary!S$3&amp;MONTH(Summary!$F83)&amp;DAY(Summary!$F83)&amp;S$2,'AQS Data'!$N$2:$N$1072&amp;'AQS Data'!$M$2:$M$1072&amp;'AQS Data'!$L$2:$L$1072&amp;'AQS Data'!$E$2:$E$1072,0)),"")</f>
        <v>1.6</v>
      </c>
      <c r="T83" s="12">
        <f t="array" ref="T83">IFERROR(INDEX('AQS Data'!$P$2:$P$1072,MATCH(Summary!T$3&amp;MONTH(Summary!$F83)&amp;DAY(Summary!$F83)&amp;T$2,'AQS Data'!$N$2:$N$1072&amp;'AQS Data'!$M$2:$M$1072&amp;'AQS Data'!$L$2:$L$1072&amp;'AQS Data'!$E$2:$E$1072,0)),"")</f>
        <v>14.8</v>
      </c>
      <c r="U83" s="12" t="str">
        <f t="array" ref="U83">IFERROR(INDEX('AQS Data'!$P$2:$P$1072,MATCH(Summary!U$3&amp;MONTH(Summary!$F83)&amp;DAY(Summary!$F83)&amp;U$2,'AQS Data'!$N$2:$N$1072&amp;'AQS Data'!$M$2:$M$1072&amp;'AQS Data'!$L$2:$L$1072&amp;'AQS Data'!$E$2:$E$1072,0)),"")</f>
        <v/>
      </c>
      <c r="V83" s="12" t="str">
        <f t="array" ref="V83">IFERROR(INDEX('AQS Data'!$P$2:$P$1072,MATCH(Summary!V$3&amp;MONTH(Summary!$F83)&amp;DAY(Summary!$F83)&amp;V$2,'AQS Data'!$N$2:$N$1072&amp;'AQS Data'!$M$2:$M$1072&amp;'AQS Data'!$L$2:$L$1072&amp;'AQS Data'!$E$2:$E$1072,0)),"")</f>
        <v/>
      </c>
      <c r="W83" s="12">
        <f t="array" ref="W83">IFERROR(INDEX('AQS Data'!$P$2:$P$1072,MATCH(Summary!W$3&amp;MONTH(Summary!$F83)&amp;DAY(Summary!$F83)&amp;W$2,'AQS Data'!$N$2:$N$1072&amp;'AQS Data'!$M$2:$M$1072&amp;'AQS Data'!$L$2:$L$1072&amp;'AQS Data'!$E$2:$E$1072,0)),"")</f>
        <v>0.8</v>
      </c>
      <c r="X83" s="19">
        <f t="array" ref="X83">IFERROR(INDEX('AQS Data'!$P$2:$P$1072,MATCH(Summary!X$3&amp;MONTH(Summary!$F83)&amp;DAY(Summary!$F83)&amp;X$2,'AQS Data'!$N$2:$N$1072&amp;'AQS Data'!$M$2:$M$1072&amp;'AQS Data'!$L$2:$L$1072&amp;'AQS Data'!$E$2:$E$1072,0)),"")</f>
        <v>2.6</v>
      </c>
      <c r="Z83" s="25">
        <v>42966</v>
      </c>
      <c r="AA83" s="11" t="str">
        <f t="array" ref="AA83">IFERROR(INDEX('AQS Data'!$P$2:$P$1072,MATCH(Summary!AA$3&amp;MONTH(Summary!$F83)&amp;DAY(Summary!$F83)&amp;AA$2,'AQS Data'!$N$2:$N$1072&amp;'AQS Data'!$M$2:$M$1072&amp;'AQS Data'!$L$2:$L$1072&amp;'AQS Data'!$E$2:$E$1072,0)),"")</f>
        <v/>
      </c>
      <c r="AB83" s="12">
        <f t="array" ref="AB83">IFERROR(INDEX('AQS Data'!$P$2:$P$1072,MATCH(Summary!AB$3&amp;MONTH(Summary!$F83)&amp;DAY(Summary!$F83)&amp;AB$2,'AQS Data'!$N$2:$N$1072&amp;'AQS Data'!$M$2:$M$1072&amp;'AQS Data'!$L$2:$L$1072&amp;'AQS Data'!$E$2:$E$1072,0)),"")</f>
        <v>1.6</v>
      </c>
      <c r="AC83" s="12">
        <f t="array" ref="AC83">IFERROR(INDEX('AQS Data'!$P$2:$P$1072,MATCH(Summary!AC$3&amp;MONTH(Summary!$F83)&amp;DAY(Summary!$F83)&amp;AC$2,'AQS Data'!$N$2:$N$1072&amp;'AQS Data'!$M$2:$M$1072&amp;'AQS Data'!$L$2:$L$1072&amp;'AQS Data'!$E$2:$E$1072,0)),"")</f>
        <v>16</v>
      </c>
      <c r="AD83" s="12" t="str">
        <f t="array" ref="AD83">IFERROR(INDEX('AQS Data'!$P$2:$P$1072,MATCH(Summary!AD$3&amp;MONTH(Summary!$F83)&amp;DAY(Summary!$F83)&amp;AD$2,'AQS Data'!$N$2:$N$1072&amp;'AQS Data'!$M$2:$M$1072&amp;'AQS Data'!$L$2:$L$1072&amp;'AQS Data'!$E$2:$E$1072,0)),"")</f>
        <v/>
      </c>
      <c r="AE83" s="12" t="str">
        <f t="array" ref="AE83">IFERROR(INDEX('AQS Data'!$P$2:$P$1072,MATCH(Summary!AE$3&amp;MONTH(Summary!$F83)&amp;DAY(Summary!$F83)&amp;AE$2,'AQS Data'!$N$2:$N$1072&amp;'AQS Data'!$M$2:$M$1072&amp;'AQS Data'!$L$2:$L$1072&amp;'AQS Data'!$E$2:$E$1072,0)),"")</f>
        <v/>
      </c>
      <c r="AF83" s="12">
        <f t="array" ref="AF83">IFERROR(INDEX('AQS Data'!$P$2:$P$1072,MATCH(Summary!AF$3&amp;MONTH(Summary!$F83)&amp;DAY(Summary!$F83)&amp;AF$2,'AQS Data'!$N$2:$N$1072&amp;'AQS Data'!$M$2:$M$1072&amp;'AQS Data'!$L$2:$L$1072&amp;'AQS Data'!$E$2:$E$1072,0)),"")</f>
        <v>1</v>
      </c>
      <c r="AG83" s="19">
        <f t="array" ref="AG83">IFERROR(INDEX('AQS Data'!$P$2:$P$1072,MATCH(Summary!AG$3&amp;MONTH(Summary!$F83)&amp;DAY(Summary!$F83)&amp;AG$2,'AQS Data'!$N$2:$N$1072&amp;'AQS Data'!$M$2:$M$1072&amp;'AQS Data'!$L$2:$L$1072&amp;'AQS Data'!$E$2:$E$1072,0)),"")</f>
        <v>2.7</v>
      </c>
      <c r="AI83" s="25">
        <v>42966</v>
      </c>
      <c r="AJ83" s="11">
        <f t="array" ref="AJ83">IFERROR(INDEX('AQS Data'!$P$2:$P$1072,MATCH(Summary!AJ$3&amp;MONTH(Summary!$F83)&amp;DAY(Summary!$F83)&amp;AJ$2,'AQS Data'!$N$2:$N$1072&amp;'AQS Data'!$M$2:$M$1072&amp;'AQS Data'!$L$2:$L$1072&amp;'AQS Data'!$E$2:$E$1072,0)),"")</f>
        <v>13.2</v>
      </c>
      <c r="AK83" s="106"/>
      <c r="AL83" s="106"/>
      <c r="AM83" s="12">
        <f t="array" ref="AM83">IFERROR(INDEX('AQS Data'!$P$2:$P$1072,MATCH(Summary!AM$3&amp;MONTH(Summary!$F83)&amp;DAY(Summary!$F83)&amp;AM$2,'AQS Data'!$N$2:$N$1072&amp;'AQS Data'!$M$2:$M$1072&amp;'AQS Data'!$L$2:$L$1072&amp;'AQS Data'!$E$2:$E$1072,0)),"")</f>
        <v>0.5</v>
      </c>
      <c r="AN83" s="19" t="str">
        <f t="array" ref="AN83">IFERROR(INDEX('AQS Data'!$P$2:$P$1072,MATCH(Summary!AN$3&amp;MONTH(Summary!$F83)&amp;DAY(Summary!$F83)&amp;AN$2,'AQS Data'!$N$2:$N$1072&amp;'AQS Data'!$M$2:$M$1072&amp;'AQS Data'!$L$2:$L$1072&amp;'AQS Data'!$E$2:$E$1072,0)),"")</f>
        <v/>
      </c>
    </row>
    <row r="84" spans="6:40" x14ac:dyDescent="0.25">
      <c r="F84" s="25">
        <v>42967</v>
      </c>
      <c r="G84" s="11" t="str">
        <f t="array" ref="G84">IFERROR(INDEX('AQS Data'!$P$2:$P$1072,MATCH(Summary!G$3&amp;MONTH(Summary!$F84)&amp;DAY(Summary!$F84)&amp;G$2,'AQS Data'!$N$2:$N$1072&amp;'AQS Data'!$M$2:$M$1072&amp;'AQS Data'!$L$2:$L$1072&amp;'AQS Data'!$E$2:$E$1072,0)),"")</f>
        <v/>
      </c>
      <c r="H84" s="12" t="str">
        <f t="array" ref="H84">IFERROR(INDEX('AQS Data'!$P$2:$P$1072,MATCH(Summary!H$3&amp;MONTH(Summary!$F84)&amp;DAY(Summary!$F84)&amp;H$2,'AQS Data'!$N$2:$N$1072&amp;'AQS Data'!$M$2:$M$1072&amp;'AQS Data'!$L$2:$L$1072&amp;'AQS Data'!$E$2:$E$1072,0)),"")</f>
        <v/>
      </c>
      <c r="I84" s="12">
        <f t="array" ref="I84">IFERROR(INDEX('AQS Data'!$P$2:$P$1072,MATCH(Summary!I$3&amp;MONTH(Summary!$F84)&amp;DAY(Summary!$F84)&amp;I$2,'AQS Data'!$N$2:$N$1072&amp;'AQS Data'!$M$2:$M$1072&amp;'AQS Data'!$L$2:$L$1072&amp;'AQS Data'!$E$2:$E$1072,0)),"")</f>
        <v>5.2</v>
      </c>
      <c r="J84" s="12" t="str">
        <f t="array" ref="J84">IFERROR(INDEX('AQS Data'!$P$2:$P$1072,MATCH(Summary!J$3&amp;MONTH(Summary!$F84)&amp;DAY(Summary!$F84)&amp;J$2,'AQS Data'!$N$2:$N$1072&amp;'AQS Data'!$M$2:$M$1072&amp;'AQS Data'!$L$2:$L$1072&amp;'AQS Data'!$E$2:$E$1072,0)),"")</f>
        <v/>
      </c>
      <c r="K84" s="12" t="str">
        <f t="array" ref="K84">IFERROR(INDEX('AQS Data'!$P$2:$P$1072,MATCH(Summary!K$3&amp;MONTH(Summary!$F84)&amp;DAY(Summary!$F84)&amp;K$2,'AQS Data'!$N$2:$N$1072&amp;'AQS Data'!$M$2:$M$1072&amp;'AQS Data'!$L$2:$L$1072&amp;'AQS Data'!$E$2:$E$1072,0)),"")</f>
        <v/>
      </c>
      <c r="L84" s="12">
        <f t="array" ref="L84">IFERROR(INDEX('AQS Data'!$P$2:$P$1072,MATCH(Summary!L$3&amp;MONTH(Summary!$F84)&amp;DAY(Summary!$F84)&amp;L$2,'AQS Data'!$N$2:$N$1072&amp;'AQS Data'!$M$2:$M$1072&amp;'AQS Data'!$L$2:$L$1072&amp;'AQS Data'!$E$2:$E$1072,0)),"")</f>
        <v>327.39999999999998</v>
      </c>
      <c r="M84" s="12" t="str">
        <f t="array" ref="M84">IFERROR(INDEX('AQS Data'!$P$2:$P$1072,MATCH(Summary!M$3&amp;MONTH(Summary!$F84)&amp;DAY(Summary!$F84)&amp;M$2,'AQS Data'!$N$2:$N$1072&amp;'AQS Data'!$M$2:$M$1072&amp;'AQS Data'!$L$2:$L$1072&amp;'AQS Data'!$E$2:$E$1072,0)),"")</f>
        <v/>
      </c>
      <c r="N84" s="12" t="str">
        <f t="array" ref="N84">IFERROR(INDEX('AQS Data'!$P$2:$P$1072,MATCH(Summary!N$3&amp;MONTH(Summary!$F84)&amp;DAY(Summary!$F84)&amp;N$2,'AQS Data'!$N$2:$N$1072&amp;'AQS Data'!$M$2:$M$1072&amp;'AQS Data'!$L$2:$L$1072&amp;'AQS Data'!$E$2:$E$1072,0)),"")</f>
        <v/>
      </c>
      <c r="O84" s="12" t="str">
        <f t="array" ref="O84">IFERROR(INDEX('AQS Data'!$P$2:$P$1072,MATCH(Summary!O$3&amp;MONTH(Summary!$F84)&amp;DAY(Summary!$F84)&amp;O$2,'AQS Data'!$N$2:$N$1072&amp;'AQS Data'!$M$2:$M$1072&amp;'AQS Data'!$L$2:$L$1072&amp;'AQS Data'!$E$2:$E$1072,0)),"")</f>
        <v/>
      </c>
      <c r="P84" s="12" t="str">
        <f t="array" ref="P84">IFERROR(INDEX('AQS Data'!$P$2:$P$1072,MATCH(Summary!P$3&amp;MONTH(Summary!$F84)&amp;DAY(Summary!$F84)&amp;P$2,'AQS Data'!$N$2:$N$1072&amp;'AQS Data'!$M$2:$M$1072&amp;'AQS Data'!$L$2:$L$1072&amp;'AQS Data'!$E$2:$E$1072,0)),"")</f>
        <v/>
      </c>
      <c r="Q84" s="12">
        <f t="array" ref="Q84">IFERROR(INDEX('AQS Data'!$P$2:$P$1072,MATCH(Summary!Q$3&amp;MONTH(Summary!$F84)&amp;DAY(Summary!$F84)&amp;Q$2,'AQS Data'!$N$2:$N$1072&amp;'AQS Data'!$M$2:$M$1072&amp;'AQS Data'!$L$2:$L$1072&amp;'AQS Data'!$E$2:$E$1072,0)),"")</f>
        <v>3.5</v>
      </c>
      <c r="R84" s="12" t="str">
        <f t="array" ref="R84">IFERROR(INDEX('AQS Data'!$P$2:$P$1072,MATCH(Summary!R$3&amp;MONTH(Summary!$F84)&amp;DAY(Summary!$F84)&amp;R$2,'AQS Data'!$N$2:$N$1072&amp;'AQS Data'!$M$2:$M$1072&amp;'AQS Data'!$L$2:$L$1072&amp;'AQS Data'!$E$2:$E$1072,0)),"")</f>
        <v/>
      </c>
      <c r="S84" s="12" t="str">
        <f t="array" ref="S84">IFERROR(INDEX('AQS Data'!$P$2:$P$1072,MATCH(Summary!S$3&amp;MONTH(Summary!$F84)&amp;DAY(Summary!$F84)&amp;S$2,'AQS Data'!$N$2:$N$1072&amp;'AQS Data'!$M$2:$M$1072&amp;'AQS Data'!$L$2:$L$1072&amp;'AQS Data'!$E$2:$E$1072,0)),"")</f>
        <v/>
      </c>
      <c r="T84" s="12" t="str">
        <f t="array" ref="T84">IFERROR(INDEX('AQS Data'!$P$2:$P$1072,MATCH(Summary!T$3&amp;MONTH(Summary!$F84)&amp;DAY(Summary!$F84)&amp;T$2,'AQS Data'!$N$2:$N$1072&amp;'AQS Data'!$M$2:$M$1072&amp;'AQS Data'!$L$2:$L$1072&amp;'AQS Data'!$E$2:$E$1072,0)),"")</f>
        <v/>
      </c>
      <c r="U84" s="12">
        <f t="array" ref="U84">IFERROR(INDEX('AQS Data'!$P$2:$P$1072,MATCH(Summary!U$3&amp;MONTH(Summary!$F84)&amp;DAY(Summary!$F84)&amp;U$2,'AQS Data'!$N$2:$N$1072&amp;'AQS Data'!$M$2:$M$1072&amp;'AQS Data'!$L$2:$L$1072&amp;'AQS Data'!$E$2:$E$1072,0)),"")</f>
        <v>3.4</v>
      </c>
      <c r="V84" s="12" t="str">
        <f t="array" ref="V84">IFERROR(INDEX('AQS Data'!$P$2:$P$1072,MATCH(Summary!V$3&amp;MONTH(Summary!$F84)&amp;DAY(Summary!$F84)&amp;V$2,'AQS Data'!$N$2:$N$1072&amp;'AQS Data'!$M$2:$M$1072&amp;'AQS Data'!$L$2:$L$1072&amp;'AQS Data'!$E$2:$E$1072,0)),"")</f>
        <v/>
      </c>
      <c r="W84" s="12" t="str">
        <f t="array" ref="W84">IFERROR(INDEX('AQS Data'!$P$2:$P$1072,MATCH(Summary!W$3&amp;MONTH(Summary!$F84)&amp;DAY(Summary!$F84)&amp;W$2,'AQS Data'!$N$2:$N$1072&amp;'AQS Data'!$M$2:$M$1072&amp;'AQS Data'!$L$2:$L$1072&amp;'AQS Data'!$E$2:$E$1072,0)),"")</f>
        <v/>
      </c>
      <c r="X84" s="19" t="str">
        <f t="array" ref="X84">IFERROR(INDEX('AQS Data'!$P$2:$P$1072,MATCH(Summary!X$3&amp;MONTH(Summary!$F84)&amp;DAY(Summary!$F84)&amp;X$2,'AQS Data'!$N$2:$N$1072&amp;'AQS Data'!$M$2:$M$1072&amp;'AQS Data'!$L$2:$L$1072&amp;'AQS Data'!$E$2:$E$1072,0)),"")</f>
        <v/>
      </c>
      <c r="Z84" s="25">
        <v>42967</v>
      </c>
      <c r="AA84" s="11" t="str">
        <f t="array" ref="AA84">IFERROR(INDEX('AQS Data'!$P$2:$P$1072,MATCH(Summary!AA$3&amp;MONTH(Summary!$F84)&amp;DAY(Summary!$F84)&amp;AA$2,'AQS Data'!$N$2:$N$1072&amp;'AQS Data'!$M$2:$M$1072&amp;'AQS Data'!$L$2:$L$1072&amp;'AQS Data'!$E$2:$E$1072,0)),"")</f>
        <v/>
      </c>
      <c r="AB84" s="12" t="str">
        <f t="array" ref="AB84">IFERROR(INDEX('AQS Data'!$P$2:$P$1072,MATCH(Summary!AB$3&amp;MONTH(Summary!$F84)&amp;DAY(Summary!$F84)&amp;AB$2,'AQS Data'!$N$2:$N$1072&amp;'AQS Data'!$M$2:$M$1072&amp;'AQS Data'!$L$2:$L$1072&amp;'AQS Data'!$E$2:$E$1072,0)),"")</f>
        <v/>
      </c>
      <c r="AC84" s="12" t="str">
        <f t="array" ref="AC84">IFERROR(INDEX('AQS Data'!$P$2:$P$1072,MATCH(Summary!AC$3&amp;MONTH(Summary!$F84)&amp;DAY(Summary!$F84)&amp;AC$2,'AQS Data'!$N$2:$N$1072&amp;'AQS Data'!$M$2:$M$1072&amp;'AQS Data'!$L$2:$L$1072&amp;'AQS Data'!$E$2:$E$1072,0)),"")</f>
        <v/>
      </c>
      <c r="AD84" s="12">
        <f t="array" ref="AD84">IFERROR(INDEX('AQS Data'!$P$2:$P$1072,MATCH(Summary!AD$3&amp;MONTH(Summary!$F84)&amp;DAY(Summary!$F84)&amp;AD$2,'AQS Data'!$N$2:$N$1072&amp;'AQS Data'!$M$2:$M$1072&amp;'AQS Data'!$L$2:$L$1072&amp;'AQS Data'!$E$2:$E$1072,0)),"")</f>
        <v>3.3</v>
      </c>
      <c r="AE84" s="12" t="str">
        <f t="array" ref="AE84">IFERROR(INDEX('AQS Data'!$P$2:$P$1072,MATCH(Summary!AE$3&amp;MONTH(Summary!$F84)&amp;DAY(Summary!$F84)&amp;AE$2,'AQS Data'!$N$2:$N$1072&amp;'AQS Data'!$M$2:$M$1072&amp;'AQS Data'!$L$2:$L$1072&amp;'AQS Data'!$E$2:$E$1072,0)),"")</f>
        <v/>
      </c>
      <c r="AF84" s="12" t="str">
        <f t="array" ref="AF84">IFERROR(INDEX('AQS Data'!$P$2:$P$1072,MATCH(Summary!AF$3&amp;MONTH(Summary!$F84)&amp;DAY(Summary!$F84)&amp;AF$2,'AQS Data'!$N$2:$N$1072&amp;'AQS Data'!$M$2:$M$1072&amp;'AQS Data'!$L$2:$L$1072&amp;'AQS Data'!$E$2:$E$1072,0)),"")</f>
        <v/>
      </c>
      <c r="AG84" s="19" t="str">
        <f t="array" ref="AG84">IFERROR(INDEX('AQS Data'!$P$2:$P$1072,MATCH(Summary!AG$3&amp;MONTH(Summary!$F84)&amp;DAY(Summary!$F84)&amp;AG$2,'AQS Data'!$N$2:$N$1072&amp;'AQS Data'!$M$2:$M$1072&amp;'AQS Data'!$L$2:$L$1072&amp;'AQS Data'!$E$2:$E$1072,0)),"")</f>
        <v/>
      </c>
      <c r="AI84" s="25">
        <v>42967</v>
      </c>
      <c r="AJ84" s="11" t="str">
        <f t="array" ref="AJ84">IFERROR(INDEX('AQS Data'!$P$2:$P$1072,MATCH(Summary!AJ$3&amp;MONTH(Summary!$F84)&amp;DAY(Summary!$F84)&amp;AJ$2,'AQS Data'!$N$2:$N$1072&amp;'AQS Data'!$M$2:$M$1072&amp;'AQS Data'!$L$2:$L$1072&amp;'AQS Data'!$E$2:$E$1072,0)),"")</f>
        <v/>
      </c>
      <c r="AK84" s="106"/>
      <c r="AL84" s="106"/>
      <c r="AM84" s="12" t="str">
        <f t="array" ref="AM84">IFERROR(INDEX('AQS Data'!$P$2:$P$1072,MATCH(Summary!AM$3&amp;MONTH(Summary!$F84)&amp;DAY(Summary!$F84)&amp;AM$2,'AQS Data'!$N$2:$N$1072&amp;'AQS Data'!$M$2:$M$1072&amp;'AQS Data'!$L$2:$L$1072&amp;'AQS Data'!$E$2:$E$1072,0)),"")</f>
        <v/>
      </c>
      <c r="AN84" s="19" t="str">
        <f t="array" ref="AN84">IFERROR(INDEX('AQS Data'!$P$2:$P$1072,MATCH(Summary!AN$3&amp;MONTH(Summary!$F84)&amp;DAY(Summary!$F84)&amp;AN$2,'AQS Data'!$N$2:$N$1072&amp;'AQS Data'!$M$2:$M$1072&amp;'AQS Data'!$L$2:$L$1072&amp;'AQS Data'!$E$2:$E$1072,0)),"")</f>
        <v/>
      </c>
    </row>
    <row r="85" spans="6:40" x14ac:dyDescent="0.25">
      <c r="F85" s="25">
        <v>42968</v>
      </c>
      <c r="G85" s="11" t="str">
        <f t="array" ref="G85">IFERROR(INDEX('AQS Data'!$P$2:$P$1072,MATCH(Summary!G$3&amp;MONTH(Summary!$F85)&amp;DAY(Summary!$F85)&amp;G$2,'AQS Data'!$N$2:$N$1072&amp;'AQS Data'!$M$2:$M$1072&amp;'AQS Data'!$L$2:$L$1072&amp;'AQS Data'!$E$2:$E$1072,0)),"")</f>
        <v/>
      </c>
      <c r="H85" s="12" t="str">
        <f t="array" ref="H85">IFERROR(INDEX('AQS Data'!$P$2:$P$1072,MATCH(Summary!H$3&amp;MONTH(Summary!$F85)&amp;DAY(Summary!$F85)&amp;H$2,'AQS Data'!$N$2:$N$1072&amp;'AQS Data'!$M$2:$M$1072&amp;'AQS Data'!$L$2:$L$1072&amp;'AQS Data'!$E$2:$E$1072,0)),"")</f>
        <v/>
      </c>
      <c r="I85" s="12" t="str">
        <f t="array" ref="I85">IFERROR(INDEX('AQS Data'!$P$2:$P$1072,MATCH(Summary!I$3&amp;MONTH(Summary!$F85)&amp;DAY(Summary!$F85)&amp;I$2,'AQS Data'!$N$2:$N$1072&amp;'AQS Data'!$M$2:$M$1072&amp;'AQS Data'!$L$2:$L$1072&amp;'AQS Data'!$E$2:$E$1072,0)),"")</f>
        <v/>
      </c>
      <c r="J85" s="12">
        <f t="array" ref="J85">IFERROR(INDEX('AQS Data'!$P$2:$P$1072,MATCH(Summary!J$3&amp;MONTH(Summary!$F85)&amp;DAY(Summary!$F85)&amp;J$2,'AQS Data'!$N$2:$N$1072&amp;'AQS Data'!$M$2:$M$1072&amp;'AQS Data'!$L$2:$L$1072&amp;'AQS Data'!$E$2:$E$1072,0)),"")</f>
        <v>1.8</v>
      </c>
      <c r="K85" s="12" t="str">
        <f t="array" ref="K85">IFERROR(INDEX('AQS Data'!$P$2:$P$1072,MATCH(Summary!K$3&amp;MONTH(Summary!$F85)&amp;DAY(Summary!$F85)&amp;K$2,'AQS Data'!$N$2:$N$1072&amp;'AQS Data'!$M$2:$M$1072&amp;'AQS Data'!$L$2:$L$1072&amp;'AQS Data'!$E$2:$E$1072,0)),"")</f>
        <v/>
      </c>
      <c r="L85" s="12">
        <f t="array" ref="L85">IFERROR(INDEX('AQS Data'!$P$2:$P$1072,MATCH(Summary!L$3&amp;MONTH(Summary!$F85)&amp;DAY(Summary!$F85)&amp;L$2,'AQS Data'!$N$2:$N$1072&amp;'AQS Data'!$M$2:$M$1072&amp;'AQS Data'!$L$2:$L$1072&amp;'AQS Data'!$E$2:$E$1072,0)),"")</f>
        <v>378.8</v>
      </c>
      <c r="M85" s="12" t="str">
        <f t="array" ref="M85">IFERROR(INDEX('AQS Data'!$P$2:$P$1072,MATCH(Summary!M$3&amp;MONTH(Summary!$F85)&amp;DAY(Summary!$F85)&amp;M$2,'AQS Data'!$N$2:$N$1072&amp;'AQS Data'!$M$2:$M$1072&amp;'AQS Data'!$L$2:$L$1072&amp;'AQS Data'!$E$2:$E$1072,0)),"")</f>
        <v/>
      </c>
      <c r="N85" s="12">
        <f t="array" ref="N85">IFERROR(INDEX('AQS Data'!$P$2:$P$1072,MATCH(Summary!N$3&amp;MONTH(Summary!$F85)&amp;DAY(Summary!$F85)&amp;N$2,'AQS Data'!$N$2:$N$1072&amp;'AQS Data'!$M$2:$M$1072&amp;'AQS Data'!$L$2:$L$1072&amp;'AQS Data'!$E$2:$E$1072,0)),"")</f>
        <v>2</v>
      </c>
      <c r="O85" s="12" t="str">
        <f t="array" ref="O85">IFERROR(INDEX('AQS Data'!$P$2:$P$1072,MATCH(Summary!O$3&amp;MONTH(Summary!$F85)&amp;DAY(Summary!$F85)&amp;O$2,'AQS Data'!$N$2:$N$1072&amp;'AQS Data'!$M$2:$M$1072&amp;'AQS Data'!$L$2:$L$1072&amp;'AQS Data'!$E$2:$E$1072,0)),"")</f>
        <v/>
      </c>
      <c r="P85" s="12" t="str">
        <f t="array" ref="P85">IFERROR(INDEX('AQS Data'!$P$2:$P$1072,MATCH(Summary!P$3&amp;MONTH(Summary!$F85)&amp;DAY(Summary!$F85)&amp;P$2,'AQS Data'!$N$2:$N$1072&amp;'AQS Data'!$M$2:$M$1072&amp;'AQS Data'!$L$2:$L$1072&amp;'AQS Data'!$E$2:$E$1072,0)),"")</f>
        <v/>
      </c>
      <c r="Q85" s="12" t="str">
        <f t="array" ref="Q85">IFERROR(INDEX('AQS Data'!$P$2:$P$1072,MATCH(Summary!Q$3&amp;MONTH(Summary!$F85)&amp;DAY(Summary!$F85)&amp;Q$2,'AQS Data'!$N$2:$N$1072&amp;'AQS Data'!$M$2:$M$1072&amp;'AQS Data'!$L$2:$L$1072&amp;'AQS Data'!$E$2:$E$1072,0)),"")</f>
        <v/>
      </c>
      <c r="R85" s="12">
        <f t="array" ref="R85">IFERROR(INDEX('AQS Data'!$P$2:$P$1072,MATCH(Summary!R$3&amp;MONTH(Summary!$F85)&amp;DAY(Summary!$F85)&amp;R$2,'AQS Data'!$N$2:$N$1072&amp;'AQS Data'!$M$2:$M$1072&amp;'AQS Data'!$L$2:$L$1072&amp;'AQS Data'!$E$2:$E$1072,0)),"")</f>
        <v>5</v>
      </c>
      <c r="S85" s="12" t="str">
        <f t="array" ref="S85">IFERROR(INDEX('AQS Data'!$P$2:$P$1072,MATCH(Summary!S$3&amp;MONTH(Summary!$F85)&amp;DAY(Summary!$F85)&amp;S$2,'AQS Data'!$N$2:$N$1072&amp;'AQS Data'!$M$2:$M$1072&amp;'AQS Data'!$L$2:$L$1072&amp;'AQS Data'!$E$2:$E$1072,0)),"")</f>
        <v/>
      </c>
      <c r="T85" s="12" t="str">
        <f t="array" ref="T85">IFERROR(INDEX('AQS Data'!$P$2:$P$1072,MATCH(Summary!T$3&amp;MONTH(Summary!$F85)&amp;DAY(Summary!$F85)&amp;T$2,'AQS Data'!$N$2:$N$1072&amp;'AQS Data'!$M$2:$M$1072&amp;'AQS Data'!$L$2:$L$1072&amp;'AQS Data'!$E$2:$E$1072,0)),"")</f>
        <v/>
      </c>
      <c r="U85" s="12" t="str">
        <f t="array" ref="U85">IFERROR(INDEX('AQS Data'!$P$2:$P$1072,MATCH(Summary!U$3&amp;MONTH(Summary!$F85)&amp;DAY(Summary!$F85)&amp;U$2,'AQS Data'!$N$2:$N$1072&amp;'AQS Data'!$M$2:$M$1072&amp;'AQS Data'!$L$2:$L$1072&amp;'AQS Data'!$E$2:$E$1072,0)),"")</f>
        <v/>
      </c>
      <c r="V85" s="12">
        <f t="array" ref="V85">IFERROR(INDEX('AQS Data'!$P$2:$P$1072,MATCH(Summary!V$3&amp;MONTH(Summary!$F85)&amp;DAY(Summary!$F85)&amp;V$2,'AQS Data'!$N$2:$N$1072&amp;'AQS Data'!$M$2:$M$1072&amp;'AQS Data'!$L$2:$L$1072&amp;'AQS Data'!$E$2:$E$1072,0)),"")</f>
        <v>2.2000000000000002</v>
      </c>
      <c r="W85" s="12" t="str">
        <f t="array" ref="W85">IFERROR(INDEX('AQS Data'!$P$2:$P$1072,MATCH(Summary!W$3&amp;MONTH(Summary!$F85)&amp;DAY(Summary!$F85)&amp;W$2,'AQS Data'!$N$2:$N$1072&amp;'AQS Data'!$M$2:$M$1072&amp;'AQS Data'!$L$2:$L$1072&amp;'AQS Data'!$E$2:$E$1072,0)),"")</f>
        <v/>
      </c>
      <c r="X85" s="19" t="str">
        <f t="array" ref="X85">IFERROR(INDEX('AQS Data'!$P$2:$P$1072,MATCH(Summary!X$3&amp;MONTH(Summary!$F85)&amp;DAY(Summary!$F85)&amp;X$2,'AQS Data'!$N$2:$N$1072&amp;'AQS Data'!$M$2:$M$1072&amp;'AQS Data'!$L$2:$L$1072&amp;'AQS Data'!$E$2:$E$1072,0)),"")</f>
        <v/>
      </c>
      <c r="Z85" s="25">
        <v>42968</v>
      </c>
      <c r="AA85" s="11">
        <f t="array" ref="AA85">IFERROR(INDEX('AQS Data'!$P$2:$P$1072,MATCH(Summary!AA$3&amp;MONTH(Summary!$F85)&amp;DAY(Summary!$F85)&amp;AA$2,'AQS Data'!$N$2:$N$1072&amp;'AQS Data'!$M$2:$M$1072&amp;'AQS Data'!$L$2:$L$1072&amp;'AQS Data'!$E$2:$E$1072,0)),"")</f>
        <v>5.0999999999999996</v>
      </c>
      <c r="AB85" s="12" t="str">
        <f t="array" ref="AB85">IFERROR(INDEX('AQS Data'!$P$2:$P$1072,MATCH(Summary!AB$3&amp;MONTH(Summary!$F85)&amp;DAY(Summary!$F85)&amp;AB$2,'AQS Data'!$N$2:$N$1072&amp;'AQS Data'!$M$2:$M$1072&amp;'AQS Data'!$L$2:$L$1072&amp;'AQS Data'!$E$2:$E$1072,0)),"")</f>
        <v/>
      </c>
      <c r="AC85" s="12" t="str">
        <f t="array" ref="AC85">IFERROR(INDEX('AQS Data'!$P$2:$P$1072,MATCH(Summary!AC$3&amp;MONTH(Summary!$F85)&amp;DAY(Summary!$F85)&amp;AC$2,'AQS Data'!$N$2:$N$1072&amp;'AQS Data'!$M$2:$M$1072&amp;'AQS Data'!$L$2:$L$1072&amp;'AQS Data'!$E$2:$E$1072,0)),"")</f>
        <v/>
      </c>
      <c r="AD85" s="12" t="str">
        <f t="array" ref="AD85">IFERROR(INDEX('AQS Data'!$P$2:$P$1072,MATCH(Summary!AD$3&amp;MONTH(Summary!$F85)&amp;DAY(Summary!$F85)&amp;AD$2,'AQS Data'!$N$2:$N$1072&amp;'AQS Data'!$M$2:$M$1072&amp;'AQS Data'!$L$2:$L$1072&amp;'AQS Data'!$E$2:$E$1072,0)),"")</f>
        <v/>
      </c>
      <c r="AE85" s="12">
        <f t="array" ref="AE85">IFERROR(INDEX('AQS Data'!$P$2:$P$1072,MATCH(Summary!AE$3&amp;MONTH(Summary!$F85)&amp;DAY(Summary!$F85)&amp;AE$2,'AQS Data'!$N$2:$N$1072&amp;'AQS Data'!$M$2:$M$1072&amp;'AQS Data'!$L$2:$L$1072&amp;'AQS Data'!$E$2:$E$1072,0)),"")</f>
        <v>3</v>
      </c>
      <c r="AF85" s="12" t="str">
        <f t="array" ref="AF85">IFERROR(INDEX('AQS Data'!$P$2:$P$1072,MATCH(Summary!AF$3&amp;MONTH(Summary!$F85)&amp;DAY(Summary!$F85)&amp;AF$2,'AQS Data'!$N$2:$N$1072&amp;'AQS Data'!$M$2:$M$1072&amp;'AQS Data'!$L$2:$L$1072&amp;'AQS Data'!$E$2:$E$1072,0)),"")</f>
        <v/>
      </c>
      <c r="AG85" s="19" t="str">
        <f t="array" ref="AG85">IFERROR(INDEX('AQS Data'!$P$2:$P$1072,MATCH(Summary!AG$3&amp;MONTH(Summary!$F85)&amp;DAY(Summary!$F85)&amp;AG$2,'AQS Data'!$N$2:$N$1072&amp;'AQS Data'!$M$2:$M$1072&amp;'AQS Data'!$L$2:$L$1072&amp;'AQS Data'!$E$2:$E$1072,0)),"")</f>
        <v/>
      </c>
      <c r="AI85" s="25">
        <v>42968</v>
      </c>
      <c r="AJ85" s="11" t="str">
        <f t="array" ref="AJ85">IFERROR(INDEX('AQS Data'!$P$2:$P$1072,MATCH(Summary!AJ$3&amp;MONTH(Summary!$F85)&amp;DAY(Summary!$F85)&amp;AJ$2,'AQS Data'!$N$2:$N$1072&amp;'AQS Data'!$M$2:$M$1072&amp;'AQS Data'!$L$2:$L$1072&amp;'AQS Data'!$E$2:$E$1072,0)),"")</f>
        <v/>
      </c>
      <c r="AK85" s="106"/>
      <c r="AL85" s="106"/>
      <c r="AM85" s="12" t="str">
        <f t="array" ref="AM85">IFERROR(INDEX('AQS Data'!$P$2:$P$1072,MATCH(Summary!AM$3&amp;MONTH(Summary!$F85)&amp;DAY(Summary!$F85)&amp;AM$2,'AQS Data'!$N$2:$N$1072&amp;'AQS Data'!$M$2:$M$1072&amp;'AQS Data'!$L$2:$L$1072&amp;'AQS Data'!$E$2:$E$1072,0)),"")</f>
        <v/>
      </c>
      <c r="AN85" s="19" t="str">
        <f t="array" ref="AN85">IFERROR(INDEX('AQS Data'!$P$2:$P$1072,MATCH(Summary!AN$3&amp;MONTH(Summary!$F85)&amp;DAY(Summary!$F85)&amp;AN$2,'AQS Data'!$N$2:$N$1072&amp;'AQS Data'!$M$2:$M$1072&amp;'AQS Data'!$L$2:$L$1072&amp;'AQS Data'!$E$2:$E$1072,0)),"")</f>
        <v/>
      </c>
    </row>
    <row r="86" spans="6:40" x14ac:dyDescent="0.25">
      <c r="F86" s="25">
        <v>42969</v>
      </c>
      <c r="G86" s="11">
        <f t="array" ref="G86">IFERROR(INDEX('AQS Data'!$P$2:$P$1072,MATCH(Summary!G$3&amp;MONTH(Summary!$F86)&amp;DAY(Summary!$F86)&amp;G$2,'AQS Data'!$N$2:$N$1072&amp;'AQS Data'!$M$2:$M$1072&amp;'AQS Data'!$L$2:$L$1072&amp;'AQS Data'!$E$2:$E$1072,0)),"")</f>
        <v>3.5</v>
      </c>
      <c r="H86" s="12">
        <f t="array" ref="H86">IFERROR(INDEX('AQS Data'!$P$2:$P$1072,MATCH(Summary!H$3&amp;MONTH(Summary!$F86)&amp;DAY(Summary!$F86)&amp;H$2,'AQS Data'!$N$2:$N$1072&amp;'AQS Data'!$M$2:$M$1072&amp;'AQS Data'!$L$2:$L$1072&amp;'AQS Data'!$E$2:$E$1072,0)),"")</f>
        <v>2.5</v>
      </c>
      <c r="I86" s="12" t="str">
        <f t="array" ref="I86">IFERROR(INDEX('AQS Data'!$P$2:$P$1072,MATCH(Summary!I$3&amp;MONTH(Summary!$F86)&amp;DAY(Summary!$F86)&amp;I$2,'AQS Data'!$N$2:$N$1072&amp;'AQS Data'!$M$2:$M$1072&amp;'AQS Data'!$L$2:$L$1072&amp;'AQS Data'!$E$2:$E$1072,0)),"")</f>
        <v/>
      </c>
      <c r="J86" s="12" t="str">
        <f t="array" ref="J86">IFERROR(INDEX('AQS Data'!$P$2:$P$1072,MATCH(Summary!J$3&amp;MONTH(Summary!$F86)&amp;DAY(Summary!$F86)&amp;J$2,'AQS Data'!$N$2:$N$1072&amp;'AQS Data'!$M$2:$M$1072&amp;'AQS Data'!$L$2:$L$1072&amp;'AQS Data'!$E$2:$E$1072,0)),"")</f>
        <v/>
      </c>
      <c r="K86" s="12" t="str">
        <f t="array" ref="K86">IFERROR(INDEX('AQS Data'!$P$2:$P$1072,MATCH(Summary!K$3&amp;MONTH(Summary!$F86)&amp;DAY(Summary!$F86)&amp;K$2,'AQS Data'!$N$2:$N$1072&amp;'AQS Data'!$M$2:$M$1072&amp;'AQS Data'!$L$2:$L$1072&amp;'AQS Data'!$E$2:$E$1072,0)),"")</f>
        <v/>
      </c>
      <c r="L86" s="12">
        <f t="array" ref="L86">IFERROR(INDEX('AQS Data'!$P$2:$P$1072,MATCH(Summary!L$3&amp;MONTH(Summary!$F86)&amp;DAY(Summary!$F86)&amp;L$2,'AQS Data'!$N$2:$N$1072&amp;'AQS Data'!$M$2:$M$1072&amp;'AQS Data'!$L$2:$L$1072&amp;'AQS Data'!$E$2:$E$1072,0)),"")</f>
        <v>212.8</v>
      </c>
      <c r="M86" s="12" t="str">
        <f t="array" ref="M86">IFERROR(INDEX('AQS Data'!$P$2:$P$1072,MATCH(Summary!M$3&amp;MONTH(Summary!$F86)&amp;DAY(Summary!$F86)&amp;M$2,'AQS Data'!$N$2:$N$1072&amp;'AQS Data'!$M$2:$M$1072&amp;'AQS Data'!$L$2:$L$1072&amp;'AQS Data'!$E$2:$E$1072,0)),"")</f>
        <v/>
      </c>
      <c r="N86" s="12" t="str">
        <f t="array" ref="N86">IFERROR(INDEX('AQS Data'!$P$2:$P$1072,MATCH(Summary!N$3&amp;MONTH(Summary!$F86)&amp;DAY(Summary!$F86)&amp;N$2,'AQS Data'!$N$2:$N$1072&amp;'AQS Data'!$M$2:$M$1072&amp;'AQS Data'!$L$2:$L$1072&amp;'AQS Data'!$E$2:$E$1072,0)),"")</f>
        <v/>
      </c>
      <c r="O86" s="12">
        <f t="array" ref="O86">IFERROR(INDEX('AQS Data'!$P$2:$P$1072,MATCH(Summary!O$3&amp;MONTH(Summary!$F86)&amp;DAY(Summary!$F86)&amp;O$2,'AQS Data'!$N$2:$N$1072&amp;'AQS Data'!$M$2:$M$1072&amp;'AQS Data'!$L$2:$L$1072&amp;'AQS Data'!$E$2:$E$1072,0)),"")</f>
        <v>3.3</v>
      </c>
      <c r="P86" s="12">
        <f t="array" ref="P86">IFERROR(INDEX('AQS Data'!$P$2:$P$1072,MATCH(Summary!P$3&amp;MONTH(Summary!$F86)&amp;DAY(Summary!$F86)&amp;P$2,'AQS Data'!$N$2:$N$1072&amp;'AQS Data'!$M$2:$M$1072&amp;'AQS Data'!$L$2:$L$1072&amp;'AQS Data'!$E$2:$E$1072,0)),"")</f>
        <v>2.5</v>
      </c>
      <c r="Q86" s="12" t="str">
        <f t="array" ref="Q86">IFERROR(INDEX('AQS Data'!$P$2:$P$1072,MATCH(Summary!Q$3&amp;MONTH(Summary!$F86)&amp;DAY(Summary!$F86)&amp;Q$2,'AQS Data'!$N$2:$N$1072&amp;'AQS Data'!$M$2:$M$1072&amp;'AQS Data'!$L$2:$L$1072&amp;'AQS Data'!$E$2:$E$1072,0)),"")</f>
        <v/>
      </c>
      <c r="R86" s="12" t="str">
        <f t="array" ref="R86">IFERROR(INDEX('AQS Data'!$P$2:$P$1072,MATCH(Summary!R$3&amp;MONTH(Summary!$F86)&amp;DAY(Summary!$F86)&amp;R$2,'AQS Data'!$N$2:$N$1072&amp;'AQS Data'!$M$2:$M$1072&amp;'AQS Data'!$L$2:$L$1072&amp;'AQS Data'!$E$2:$E$1072,0)),"")</f>
        <v/>
      </c>
      <c r="S86" s="12">
        <f t="array" ref="S86">IFERROR(INDEX('AQS Data'!$P$2:$P$1072,MATCH(Summary!S$3&amp;MONTH(Summary!$F86)&amp;DAY(Summary!$F86)&amp;S$2,'AQS Data'!$N$2:$N$1072&amp;'AQS Data'!$M$2:$M$1072&amp;'AQS Data'!$L$2:$L$1072&amp;'AQS Data'!$E$2:$E$1072,0)),"")</f>
        <v>2.7</v>
      </c>
      <c r="T86" s="12">
        <f t="array" ref="T86">IFERROR(INDEX('AQS Data'!$P$2:$P$1072,MATCH(Summary!T$3&amp;MONTH(Summary!$F86)&amp;DAY(Summary!$F86)&amp;T$2,'AQS Data'!$N$2:$N$1072&amp;'AQS Data'!$M$2:$M$1072&amp;'AQS Data'!$L$2:$L$1072&amp;'AQS Data'!$E$2:$E$1072,0)),"")</f>
        <v>0.1</v>
      </c>
      <c r="U86" s="12" t="str">
        <f t="array" ref="U86">IFERROR(INDEX('AQS Data'!$P$2:$P$1072,MATCH(Summary!U$3&amp;MONTH(Summary!$F86)&amp;DAY(Summary!$F86)&amp;U$2,'AQS Data'!$N$2:$N$1072&amp;'AQS Data'!$M$2:$M$1072&amp;'AQS Data'!$L$2:$L$1072&amp;'AQS Data'!$E$2:$E$1072,0)),"")</f>
        <v/>
      </c>
      <c r="V86" s="12" t="str">
        <f t="array" ref="V86">IFERROR(INDEX('AQS Data'!$P$2:$P$1072,MATCH(Summary!V$3&amp;MONTH(Summary!$F86)&amp;DAY(Summary!$F86)&amp;V$2,'AQS Data'!$N$2:$N$1072&amp;'AQS Data'!$M$2:$M$1072&amp;'AQS Data'!$L$2:$L$1072&amp;'AQS Data'!$E$2:$E$1072,0)),"")</f>
        <v/>
      </c>
      <c r="W86" s="12">
        <f t="array" ref="W86">IFERROR(INDEX('AQS Data'!$P$2:$P$1072,MATCH(Summary!W$3&amp;MONTH(Summary!$F86)&amp;DAY(Summary!$F86)&amp;W$2,'AQS Data'!$N$2:$N$1072&amp;'AQS Data'!$M$2:$M$1072&amp;'AQS Data'!$L$2:$L$1072&amp;'AQS Data'!$E$2:$E$1072,0)),"")</f>
        <v>0.6</v>
      </c>
      <c r="X86" s="19">
        <f t="array" ref="X86">IFERROR(INDEX('AQS Data'!$P$2:$P$1072,MATCH(Summary!X$3&amp;MONTH(Summary!$F86)&amp;DAY(Summary!$F86)&amp;X$2,'AQS Data'!$N$2:$N$1072&amp;'AQS Data'!$M$2:$M$1072&amp;'AQS Data'!$L$2:$L$1072&amp;'AQS Data'!$E$2:$E$1072,0)),"")</f>
        <v>2.5</v>
      </c>
      <c r="Z86" s="25">
        <v>42969</v>
      </c>
      <c r="AA86" s="11" t="str">
        <f t="array" ref="AA86">IFERROR(INDEX('AQS Data'!$P$2:$P$1072,MATCH(Summary!AA$3&amp;MONTH(Summary!$F86)&amp;DAY(Summary!$F86)&amp;AA$2,'AQS Data'!$N$2:$N$1072&amp;'AQS Data'!$M$2:$M$1072&amp;'AQS Data'!$L$2:$L$1072&amp;'AQS Data'!$E$2:$E$1072,0)),"")</f>
        <v/>
      </c>
      <c r="AB86" s="12">
        <f t="array" ref="AB86">IFERROR(INDEX('AQS Data'!$P$2:$P$1072,MATCH(Summary!AB$3&amp;MONTH(Summary!$F86)&amp;DAY(Summary!$F86)&amp;AB$2,'AQS Data'!$N$2:$N$1072&amp;'AQS Data'!$M$2:$M$1072&amp;'AQS Data'!$L$2:$L$1072&amp;'AQS Data'!$E$2:$E$1072,0)),"")</f>
        <v>2.4</v>
      </c>
      <c r="AC86" s="12">
        <f t="array" ref="AC86">IFERROR(INDEX('AQS Data'!$P$2:$P$1072,MATCH(Summary!AC$3&amp;MONTH(Summary!$F86)&amp;DAY(Summary!$F86)&amp;AC$2,'AQS Data'!$N$2:$N$1072&amp;'AQS Data'!$M$2:$M$1072&amp;'AQS Data'!$L$2:$L$1072&amp;'AQS Data'!$E$2:$E$1072,0)),"")</f>
        <v>3.7</v>
      </c>
      <c r="AD86" s="12" t="str">
        <f t="array" ref="AD86">IFERROR(INDEX('AQS Data'!$P$2:$P$1072,MATCH(Summary!AD$3&amp;MONTH(Summary!$F86)&amp;DAY(Summary!$F86)&amp;AD$2,'AQS Data'!$N$2:$N$1072&amp;'AQS Data'!$M$2:$M$1072&amp;'AQS Data'!$L$2:$L$1072&amp;'AQS Data'!$E$2:$E$1072,0)),"")</f>
        <v/>
      </c>
      <c r="AE86" s="12" t="str">
        <f t="array" ref="AE86">IFERROR(INDEX('AQS Data'!$P$2:$P$1072,MATCH(Summary!AE$3&amp;MONTH(Summary!$F86)&amp;DAY(Summary!$F86)&amp;AE$2,'AQS Data'!$N$2:$N$1072&amp;'AQS Data'!$M$2:$M$1072&amp;'AQS Data'!$L$2:$L$1072&amp;'AQS Data'!$E$2:$E$1072,0)),"")</f>
        <v/>
      </c>
      <c r="AF86" s="12">
        <f t="array" ref="AF86">IFERROR(INDEX('AQS Data'!$P$2:$P$1072,MATCH(Summary!AF$3&amp;MONTH(Summary!$F86)&amp;DAY(Summary!$F86)&amp;AF$2,'AQS Data'!$N$2:$N$1072&amp;'AQS Data'!$M$2:$M$1072&amp;'AQS Data'!$L$2:$L$1072&amp;'AQS Data'!$E$2:$E$1072,0)),"")</f>
        <v>1.5</v>
      </c>
      <c r="AG86" s="19">
        <f t="array" ref="AG86">IFERROR(INDEX('AQS Data'!$P$2:$P$1072,MATCH(Summary!AG$3&amp;MONTH(Summary!$F86)&amp;DAY(Summary!$F86)&amp;AG$2,'AQS Data'!$N$2:$N$1072&amp;'AQS Data'!$M$2:$M$1072&amp;'AQS Data'!$L$2:$L$1072&amp;'AQS Data'!$E$2:$E$1072,0)),"")</f>
        <v>2.8</v>
      </c>
      <c r="AI86" s="25">
        <v>42969</v>
      </c>
      <c r="AJ86" s="11">
        <f t="array" ref="AJ86">IFERROR(INDEX('AQS Data'!$P$2:$P$1072,MATCH(Summary!AJ$3&amp;MONTH(Summary!$F86)&amp;DAY(Summary!$F86)&amp;AJ$2,'AQS Data'!$N$2:$N$1072&amp;'AQS Data'!$M$2:$M$1072&amp;'AQS Data'!$L$2:$L$1072&amp;'AQS Data'!$E$2:$E$1072,0)),"")</f>
        <v>14.4</v>
      </c>
      <c r="AK86" s="106"/>
      <c r="AL86" s="106"/>
      <c r="AM86" s="12">
        <f t="array" ref="AM86">IFERROR(INDEX('AQS Data'!$P$2:$P$1072,MATCH(Summary!AM$3&amp;MONTH(Summary!$F86)&amp;DAY(Summary!$F86)&amp;AM$2,'AQS Data'!$N$2:$N$1072&amp;'AQS Data'!$M$2:$M$1072&amp;'AQS Data'!$L$2:$L$1072&amp;'AQS Data'!$E$2:$E$1072,0)),"")</f>
        <v>1.8</v>
      </c>
      <c r="AN86" s="19" t="str">
        <f t="array" ref="AN86">IFERROR(INDEX('AQS Data'!$P$2:$P$1072,MATCH(Summary!AN$3&amp;MONTH(Summary!$F86)&amp;DAY(Summary!$F86)&amp;AN$2,'AQS Data'!$N$2:$N$1072&amp;'AQS Data'!$M$2:$M$1072&amp;'AQS Data'!$L$2:$L$1072&amp;'AQS Data'!$E$2:$E$1072,0)),"")</f>
        <v/>
      </c>
    </row>
    <row r="87" spans="6:40" x14ac:dyDescent="0.25">
      <c r="F87" s="25">
        <v>42970</v>
      </c>
      <c r="G87" s="11" t="str">
        <f t="array" ref="G87">IFERROR(INDEX('AQS Data'!$P$2:$P$1072,MATCH(Summary!G$3&amp;MONTH(Summary!$F87)&amp;DAY(Summary!$F87)&amp;G$2,'AQS Data'!$N$2:$N$1072&amp;'AQS Data'!$M$2:$M$1072&amp;'AQS Data'!$L$2:$L$1072&amp;'AQS Data'!$E$2:$E$1072,0)),"")</f>
        <v/>
      </c>
      <c r="H87" s="12" t="str">
        <f t="array" ref="H87">IFERROR(INDEX('AQS Data'!$P$2:$P$1072,MATCH(Summary!H$3&amp;MONTH(Summary!$F87)&amp;DAY(Summary!$F87)&amp;H$2,'AQS Data'!$N$2:$N$1072&amp;'AQS Data'!$M$2:$M$1072&amp;'AQS Data'!$L$2:$L$1072&amp;'AQS Data'!$E$2:$E$1072,0)),"")</f>
        <v/>
      </c>
      <c r="I87" s="12">
        <f t="array" ref="I87">IFERROR(INDEX('AQS Data'!$P$2:$P$1072,MATCH(Summary!I$3&amp;MONTH(Summary!$F87)&amp;DAY(Summary!$F87)&amp;I$2,'AQS Data'!$N$2:$N$1072&amp;'AQS Data'!$M$2:$M$1072&amp;'AQS Data'!$L$2:$L$1072&amp;'AQS Data'!$E$2:$E$1072,0)),"")</f>
        <v>6.5</v>
      </c>
      <c r="J87" s="12" t="str">
        <f t="array" ref="J87">IFERROR(INDEX('AQS Data'!$P$2:$P$1072,MATCH(Summary!J$3&amp;MONTH(Summary!$F87)&amp;DAY(Summary!$F87)&amp;J$2,'AQS Data'!$N$2:$N$1072&amp;'AQS Data'!$M$2:$M$1072&amp;'AQS Data'!$L$2:$L$1072&amp;'AQS Data'!$E$2:$E$1072,0)),"")</f>
        <v/>
      </c>
      <c r="K87" s="12" t="str">
        <f t="array" ref="K87">IFERROR(INDEX('AQS Data'!$P$2:$P$1072,MATCH(Summary!K$3&amp;MONTH(Summary!$F87)&amp;DAY(Summary!$F87)&amp;K$2,'AQS Data'!$N$2:$N$1072&amp;'AQS Data'!$M$2:$M$1072&amp;'AQS Data'!$L$2:$L$1072&amp;'AQS Data'!$E$2:$E$1072,0)),"")</f>
        <v/>
      </c>
      <c r="L87" s="12">
        <f t="array" ref="L87">IFERROR(INDEX('AQS Data'!$P$2:$P$1072,MATCH(Summary!L$3&amp;MONTH(Summary!$F87)&amp;DAY(Summary!$F87)&amp;L$2,'AQS Data'!$N$2:$N$1072&amp;'AQS Data'!$M$2:$M$1072&amp;'AQS Data'!$L$2:$L$1072&amp;'AQS Data'!$E$2:$E$1072,0)),"")</f>
        <v>336.1</v>
      </c>
      <c r="M87" s="12" t="str">
        <f t="array" ref="M87">IFERROR(INDEX('AQS Data'!$P$2:$P$1072,MATCH(Summary!M$3&amp;MONTH(Summary!$F87)&amp;DAY(Summary!$F87)&amp;M$2,'AQS Data'!$N$2:$N$1072&amp;'AQS Data'!$M$2:$M$1072&amp;'AQS Data'!$L$2:$L$1072&amp;'AQS Data'!$E$2:$E$1072,0)),"")</f>
        <v/>
      </c>
      <c r="N87" s="12" t="str">
        <f t="array" ref="N87">IFERROR(INDEX('AQS Data'!$P$2:$P$1072,MATCH(Summary!N$3&amp;MONTH(Summary!$F87)&amp;DAY(Summary!$F87)&amp;N$2,'AQS Data'!$N$2:$N$1072&amp;'AQS Data'!$M$2:$M$1072&amp;'AQS Data'!$L$2:$L$1072&amp;'AQS Data'!$E$2:$E$1072,0)),"")</f>
        <v/>
      </c>
      <c r="O87" s="12" t="str">
        <f t="array" ref="O87">IFERROR(INDEX('AQS Data'!$P$2:$P$1072,MATCH(Summary!O$3&amp;MONTH(Summary!$F87)&amp;DAY(Summary!$F87)&amp;O$2,'AQS Data'!$N$2:$N$1072&amp;'AQS Data'!$M$2:$M$1072&amp;'AQS Data'!$L$2:$L$1072&amp;'AQS Data'!$E$2:$E$1072,0)),"")</f>
        <v/>
      </c>
      <c r="P87" s="12" t="str">
        <f t="array" ref="P87">IFERROR(INDEX('AQS Data'!$P$2:$P$1072,MATCH(Summary!P$3&amp;MONTH(Summary!$F87)&amp;DAY(Summary!$F87)&amp;P$2,'AQS Data'!$N$2:$N$1072&amp;'AQS Data'!$M$2:$M$1072&amp;'AQS Data'!$L$2:$L$1072&amp;'AQS Data'!$E$2:$E$1072,0)),"")</f>
        <v/>
      </c>
      <c r="Q87" s="12">
        <f t="array" ref="Q87">IFERROR(INDEX('AQS Data'!$P$2:$P$1072,MATCH(Summary!Q$3&amp;MONTH(Summary!$F87)&amp;DAY(Summary!$F87)&amp;Q$2,'AQS Data'!$N$2:$N$1072&amp;'AQS Data'!$M$2:$M$1072&amp;'AQS Data'!$L$2:$L$1072&amp;'AQS Data'!$E$2:$E$1072,0)),"")</f>
        <v>4.0999999999999996</v>
      </c>
      <c r="R87" s="12" t="str">
        <f t="array" ref="R87">IFERROR(INDEX('AQS Data'!$P$2:$P$1072,MATCH(Summary!R$3&amp;MONTH(Summary!$F87)&amp;DAY(Summary!$F87)&amp;R$2,'AQS Data'!$N$2:$N$1072&amp;'AQS Data'!$M$2:$M$1072&amp;'AQS Data'!$L$2:$L$1072&amp;'AQS Data'!$E$2:$E$1072,0)),"")</f>
        <v/>
      </c>
      <c r="S87" s="12" t="str">
        <f t="array" ref="S87">IFERROR(INDEX('AQS Data'!$P$2:$P$1072,MATCH(Summary!S$3&amp;MONTH(Summary!$F87)&amp;DAY(Summary!$F87)&amp;S$2,'AQS Data'!$N$2:$N$1072&amp;'AQS Data'!$M$2:$M$1072&amp;'AQS Data'!$L$2:$L$1072&amp;'AQS Data'!$E$2:$E$1072,0)),"")</f>
        <v/>
      </c>
      <c r="T87" s="12" t="str">
        <f t="array" ref="T87">IFERROR(INDEX('AQS Data'!$P$2:$P$1072,MATCH(Summary!T$3&amp;MONTH(Summary!$F87)&amp;DAY(Summary!$F87)&amp;T$2,'AQS Data'!$N$2:$N$1072&amp;'AQS Data'!$M$2:$M$1072&amp;'AQS Data'!$L$2:$L$1072&amp;'AQS Data'!$E$2:$E$1072,0)),"")</f>
        <v/>
      </c>
      <c r="U87" s="12">
        <f t="array" ref="U87">IFERROR(INDEX('AQS Data'!$P$2:$P$1072,MATCH(Summary!U$3&amp;MONTH(Summary!$F87)&amp;DAY(Summary!$F87)&amp;U$2,'AQS Data'!$N$2:$N$1072&amp;'AQS Data'!$M$2:$M$1072&amp;'AQS Data'!$L$2:$L$1072&amp;'AQS Data'!$E$2:$E$1072,0)),"")</f>
        <v>1.3</v>
      </c>
      <c r="V87" s="12" t="str">
        <f t="array" ref="V87">IFERROR(INDEX('AQS Data'!$P$2:$P$1072,MATCH(Summary!V$3&amp;MONTH(Summary!$F87)&amp;DAY(Summary!$F87)&amp;V$2,'AQS Data'!$N$2:$N$1072&amp;'AQS Data'!$M$2:$M$1072&amp;'AQS Data'!$L$2:$L$1072&amp;'AQS Data'!$E$2:$E$1072,0)),"")</f>
        <v/>
      </c>
      <c r="W87" s="12" t="str">
        <f t="array" ref="W87">IFERROR(INDEX('AQS Data'!$P$2:$P$1072,MATCH(Summary!W$3&amp;MONTH(Summary!$F87)&amp;DAY(Summary!$F87)&amp;W$2,'AQS Data'!$N$2:$N$1072&amp;'AQS Data'!$M$2:$M$1072&amp;'AQS Data'!$L$2:$L$1072&amp;'AQS Data'!$E$2:$E$1072,0)),"")</f>
        <v/>
      </c>
      <c r="X87" s="19" t="str">
        <f t="array" ref="X87">IFERROR(INDEX('AQS Data'!$P$2:$P$1072,MATCH(Summary!X$3&amp;MONTH(Summary!$F87)&amp;DAY(Summary!$F87)&amp;X$2,'AQS Data'!$N$2:$N$1072&amp;'AQS Data'!$M$2:$M$1072&amp;'AQS Data'!$L$2:$L$1072&amp;'AQS Data'!$E$2:$E$1072,0)),"")</f>
        <v/>
      </c>
      <c r="Z87" s="25">
        <v>42970</v>
      </c>
      <c r="AA87" s="11" t="str">
        <f t="array" ref="AA87">IFERROR(INDEX('AQS Data'!$P$2:$P$1072,MATCH(Summary!AA$3&amp;MONTH(Summary!$F87)&amp;DAY(Summary!$F87)&amp;AA$2,'AQS Data'!$N$2:$N$1072&amp;'AQS Data'!$M$2:$M$1072&amp;'AQS Data'!$L$2:$L$1072&amp;'AQS Data'!$E$2:$E$1072,0)),"")</f>
        <v/>
      </c>
      <c r="AB87" s="12" t="str">
        <f t="array" ref="AB87">IFERROR(INDEX('AQS Data'!$P$2:$P$1072,MATCH(Summary!AB$3&amp;MONTH(Summary!$F87)&amp;DAY(Summary!$F87)&amp;AB$2,'AQS Data'!$N$2:$N$1072&amp;'AQS Data'!$M$2:$M$1072&amp;'AQS Data'!$L$2:$L$1072&amp;'AQS Data'!$E$2:$E$1072,0)),"")</f>
        <v/>
      </c>
      <c r="AC87" s="12" t="str">
        <f t="array" ref="AC87">IFERROR(INDEX('AQS Data'!$P$2:$P$1072,MATCH(Summary!AC$3&amp;MONTH(Summary!$F87)&amp;DAY(Summary!$F87)&amp;AC$2,'AQS Data'!$N$2:$N$1072&amp;'AQS Data'!$M$2:$M$1072&amp;'AQS Data'!$L$2:$L$1072&amp;'AQS Data'!$E$2:$E$1072,0)),"")</f>
        <v/>
      </c>
      <c r="AD87" s="12">
        <f t="array" ref="AD87">IFERROR(INDEX('AQS Data'!$P$2:$P$1072,MATCH(Summary!AD$3&amp;MONTH(Summary!$F87)&amp;DAY(Summary!$F87)&amp;AD$2,'AQS Data'!$N$2:$N$1072&amp;'AQS Data'!$M$2:$M$1072&amp;'AQS Data'!$L$2:$L$1072&amp;'AQS Data'!$E$2:$E$1072,0)),"")</f>
        <v>1.3</v>
      </c>
      <c r="AE87" s="12" t="str">
        <f t="array" ref="AE87">IFERROR(INDEX('AQS Data'!$P$2:$P$1072,MATCH(Summary!AE$3&amp;MONTH(Summary!$F87)&amp;DAY(Summary!$F87)&amp;AE$2,'AQS Data'!$N$2:$N$1072&amp;'AQS Data'!$M$2:$M$1072&amp;'AQS Data'!$L$2:$L$1072&amp;'AQS Data'!$E$2:$E$1072,0)),"")</f>
        <v/>
      </c>
      <c r="AF87" s="12" t="str">
        <f t="array" ref="AF87">IFERROR(INDEX('AQS Data'!$P$2:$P$1072,MATCH(Summary!AF$3&amp;MONTH(Summary!$F87)&amp;DAY(Summary!$F87)&amp;AF$2,'AQS Data'!$N$2:$N$1072&amp;'AQS Data'!$M$2:$M$1072&amp;'AQS Data'!$L$2:$L$1072&amp;'AQS Data'!$E$2:$E$1072,0)),"")</f>
        <v/>
      </c>
      <c r="AG87" s="19" t="str">
        <f t="array" ref="AG87">IFERROR(INDEX('AQS Data'!$P$2:$P$1072,MATCH(Summary!AG$3&amp;MONTH(Summary!$F87)&amp;DAY(Summary!$F87)&amp;AG$2,'AQS Data'!$N$2:$N$1072&amp;'AQS Data'!$M$2:$M$1072&amp;'AQS Data'!$L$2:$L$1072&amp;'AQS Data'!$E$2:$E$1072,0)),"")</f>
        <v/>
      </c>
      <c r="AI87" s="25">
        <v>42970</v>
      </c>
      <c r="AJ87" s="11" t="str">
        <f t="array" ref="AJ87">IFERROR(INDEX('AQS Data'!$P$2:$P$1072,MATCH(Summary!AJ$3&amp;MONTH(Summary!$F87)&amp;DAY(Summary!$F87)&amp;AJ$2,'AQS Data'!$N$2:$N$1072&amp;'AQS Data'!$M$2:$M$1072&amp;'AQS Data'!$L$2:$L$1072&amp;'AQS Data'!$E$2:$E$1072,0)),"")</f>
        <v/>
      </c>
      <c r="AK87" s="106"/>
      <c r="AL87" s="106"/>
      <c r="AM87" s="12" t="str">
        <f t="array" ref="AM87">IFERROR(INDEX('AQS Data'!$P$2:$P$1072,MATCH(Summary!AM$3&amp;MONTH(Summary!$F87)&amp;DAY(Summary!$F87)&amp;AM$2,'AQS Data'!$N$2:$N$1072&amp;'AQS Data'!$M$2:$M$1072&amp;'AQS Data'!$L$2:$L$1072&amp;'AQS Data'!$E$2:$E$1072,0)),"")</f>
        <v/>
      </c>
      <c r="AN87" s="19" t="str">
        <f t="array" ref="AN87">IFERROR(INDEX('AQS Data'!$P$2:$P$1072,MATCH(Summary!AN$3&amp;MONTH(Summary!$F87)&amp;DAY(Summary!$F87)&amp;AN$2,'AQS Data'!$N$2:$N$1072&amp;'AQS Data'!$M$2:$M$1072&amp;'AQS Data'!$L$2:$L$1072&amp;'AQS Data'!$E$2:$E$1072,0)),"")</f>
        <v/>
      </c>
    </row>
    <row r="88" spans="6:40" x14ac:dyDescent="0.25">
      <c r="F88" s="25">
        <v>42971</v>
      </c>
      <c r="G88" s="11" t="str">
        <f t="array" ref="G88">IFERROR(INDEX('AQS Data'!$P$2:$P$1072,MATCH(Summary!G$3&amp;MONTH(Summary!$F88)&amp;DAY(Summary!$F88)&amp;G$2,'AQS Data'!$N$2:$N$1072&amp;'AQS Data'!$M$2:$M$1072&amp;'AQS Data'!$L$2:$L$1072&amp;'AQS Data'!$E$2:$E$1072,0)),"")</f>
        <v/>
      </c>
      <c r="H88" s="12" t="str">
        <f t="array" ref="H88">IFERROR(INDEX('AQS Data'!$P$2:$P$1072,MATCH(Summary!H$3&amp;MONTH(Summary!$F88)&amp;DAY(Summary!$F88)&amp;H$2,'AQS Data'!$N$2:$N$1072&amp;'AQS Data'!$M$2:$M$1072&amp;'AQS Data'!$L$2:$L$1072&amp;'AQS Data'!$E$2:$E$1072,0)),"")</f>
        <v/>
      </c>
      <c r="I88" s="12" t="str">
        <f t="array" ref="I88">IFERROR(INDEX('AQS Data'!$P$2:$P$1072,MATCH(Summary!I$3&amp;MONTH(Summary!$F88)&amp;DAY(Summary!$F88)&amp;I$2,'AQS Data'!$N$2:$N$1072&amp;'AQS Data'!$M$2:$M$1072&amp;'AQS Data'!$L$2:$L$1072&amp;'AQS Data'!$E$2:$E$1072,0)),"")</f>
        <v/>
      </c>
      <c r="J88" s="12">
        <f t="array" ref="J88">IFERROR(INDEX('AQS Data'!$P$2:$P$1072,MATCH(Summary!J$3&amp;MONTH(Summary!$F88)&amp;DAY(Summary!$F88)&amp;J$2,'AQS Data'!$N$2:$N$1072&amp;'AQS Data'!$M$2:$M$1072&amp;'AQS Data'!$L$2:$L$1072&amp;'AQS Data'!$E$2:$E$1072,0)),"")</f>
        <v>4.2</v>
      </c>
      <c r="K88" s="12" t="str">
        <f t="array" ref="K88">IFERROR(INDEX('AQS Data'!$P$2:$P$1072,MATCH(Summary!K$3&amp;MONTH(Summary!$F88)&amp;DAY(Summary!$F88)&amp;K$2,'AQS Data'!$N$2:$N$1072&amp;'AQS Data'!$M$2:$M$1072&amp;'AQS Data'!$L$2:$L$1072&amp;'AQS Data'!$E$2:$E$1072,0)),"")</f>
        <v/>
      </c>
      <c r="L88" s="12" t="str">
        <f t="array" ref="L88">IFERROR(INDEX('AQS Data'!$P$2:$P$1072,MATCH(Summary!L$3&amp;MONTH(Summary!$F88)&amp;DAY(Summary!$F88)&amp;L$2,'AQS Data'!$N$2:$N$1072&amp;'AQS Data'!$M$2:$M$1072&amp;'AQS Data'!$L$2:$L$1072&amp;'AQS Data'!$E$2:$E$1072,0)),"")</f>
        <v/>
      </c>
      <c r="M88" s="12" t="str">
        <f t="array" ref="M88">IFERROR(INDEX('AQS Data'!$P$2:$P$1072,MATCH(Summary!M$3&amp;MONTH(Summary!$F88)&amp;DAY(Summary!$F88)&amp;M$2,'AQS Data'!$N$2:$N$1072&amp;'AQS Data'!$M$2:$M$1072&amp;'AQS Data'!$L$2:$L$1072&amp;'AQS Data'!$E$2:$E$1072,0)),"")</f>
        <v/>
      </c>
      <c r="N88" s="12" t="str">
        <f t="array" ref="N88">IFERROR(INDEX('AQS Data'!$P$2:$P$1072,MATCH(Summary!N$3&amp;MONTH(Summary!$F88)&amp;DAY(Summary!$F88)&amp;N$2,'AQS Data'!$N$2:$N$1072&amp;'AQS Data'!$M$2:$M$1072&amp;'AQS Data'!$L$2:$L$1072&amp;'AQS Data'!$E$2:$E$1072,0)),"")</f>
        <v/>
      </c>
      <c r="O88" s="12" t="str">
        <f t="array" ref="O88">IFERROR(INDEX('AQS Data'!$P$2:$P$1072,MATCH(Summary!O$3&amp;MONTH(Summary!$F88)&amp;DAY(Summary!$F88)&amp;O$2,'AQS Data'!$N$2:$N$1072&amp;'AQS Data'!$M$2:$M$1072&amp;'AQS Data'!$L$2:$L$1072&amp;'AQS Data'!$E$2:$E$1072,0)),"")</f>
        <v/>
      </c>
      <c r="P88" s="12" t="str">
        <f t="array" ref="P88">IFERROR(INDEX('AQS Data'!$P$2:$P$1072,MATCH(Summary!P$3&amp;MONTH(Summary!$F88)&amp;DAY(Summary!$F88)&amp;P$2,'AQS Data'!$N$2:$N$1072&amp;'AQS Data'!$M$2:$M$1072&amp;'AQS Data'!$L$2:$L$1072&amp;'AQS Data'!$E$2:$E$1072,0)),"")</f>
        <v/>
      </c>
      <c r="Q88" s="12" t="str">
        <f t="array" ref="Q88">IFERROR(INDEX('AQS Data'!$P$2:$P$1072,MATCH(Summary!Q$3&amp;MONTH(Summary!$F88)&amp;DAY(Summary!$F88)&amp;Q$2,'AQS Data'!$N$2:$N$1072&amp;'AQS Data'!$M$2:$M$1072&amp;'AQS Data'!$L$2:$L$1072&amp;'AQS Data'!$E$2:$E$1072,0)),"")</f>
        <v/>
      </c>
      <c r="R88" s="12">
        <f t="array" ref="R88">IFERROR(INDEX('AQS Data'!$P$2:$P$1072,MATCH(Summary!R$3&amp;MONTH(Summary!$F88)&amp;DAY(Summary!$F88)&amp;R$2,'AQS Data'!$N$2:$N$1072&amp;'AQS Data'!$M$2:$M$1072&amp;'AQS Data'!$L$2:$L$1072&amp;'AQS Data'!$E$2:$E$1072,0)),"")</f>
        <v>5.6</v>
      </c>
      <c r="S88" s="12" t="str">
        <f t="array" ref="S88">IFERROR(INDEX('AQS Data'!$P$2:$P$1072,MATCH(Summary!S$3&amp;MONTH(Summary!$F88)&amp;DAY(Summary!$F88)&amp;S$2,'AQS Data'!$N$2:$N$1072&amp;'AQS Data'!$M$2:$M$1072&amp;'AQS Data'!$L$2:$L$1072&amp;'AQS Data'!$E$2:$E$1072,0)),"")</f>
        <v/>
      </c>
      <c r="T88" s="12" t="str">
        <f t="array" ref="T88">IFERROR(INDEX('AQS Data'!$P$2:$P$1072,MATCH(Summary!T$3&amp;MONTH(Summary!$F88)&amp;DAY(Summary!$F88)&amp;T$2,'AQS Data'!$N$2:$N$1072&amp;'AQS Data'!$M$2:$M$1072&amp;'AQS Data'!$L$2:$L$1072&amp;'AQS Data'!$E$2:$E$1072,0)),"")</f>
        <v/>
      </c>
      <c r="U88" s="12" t="str">
        <f t="array" ref="U88">IFERROR(INDEX('AQS Data'!$P$2:$P$1072,MATCH(Summary!U$3&amp;MONTH(Summary!$F88)&amp;DAY(Summary!$F88)&amp;U$2,'AQS Data'!$N$2:$N$1072&amp;'AQS Data'!$M$2:$M$1072&amp;'AQS Data'!$L$2:$L$1072&amp;'AQS Data'!$E$2:$E$1072,0)),"")</f>
        <v/>
      </c>
      <c r="V88" s="12">
        <f t="array" ref="V88">IFERROR(INDEX('AQS Data'!$P$2:$P$1072,MATCH(Summary!V$3&amp;MONTH(Summary!$F88)&amp;DAY(Summary!$F88)&amp;V$2,'AQS Data'!$N$2:$N$1072&amp;'AQS Data'!$M$2:$M$1072&amp;'AQS Data'!$L$2:$L$1072&amp;'AQS Data'!$E$2:$E$1072,0)),"")</f>
        <v>3.7</v>
      </c>
      <c r="W88" s="12" t="str">
        <f t="array" ref="W88">IFERROR(INDEX('AQS Data'!$P$2:$P$1072,MATCH(Summary!W$3&amp;MONTH(Summary!$F88)&amp;DAY(Summary!$F88)&amp;W$2,'AQS Data'!$N$2:$N$1072&amp;'AQS Data'!$M$2:$M$1072&amp;'AQS Data'!$L$2:$L$1072&amp;'AQS Data'!$E$2:$E$1072,0)),"")</f>
        <v/>
      </c>
      <c r="X88" s="19" t="str">
        <f t="array" ref="X88">IFERROR(INDEX('AQS Data'!$P$2:$P$1072,MATCH(Summary!X$3&amp;MONTH(Summary!$F88)&amp;DAY(Summary!$F88)&amp;X$2,'AQS Data'!$N$2:$N$1072&amp;'AQS Data'!$M$2:$M$1072&amp;'AQS Data'!$L$2:$L$1072&amp;'AQS Data'!$E$2:$E$1072,0)),"")</f>
        <v/>
      </c>
      <c r="Z88" s="25">
        <v>42971</v>
      </c>
      <c r="AA88" s="11">
        <f t="array" ref="AA88">IFERROR(INDEX('AQS Data'!$P$2:$P$1072,MATCH(Summary!AA$3&amp;MONTH(Summary!$F88)&amp;DAY(Summary!$F88)&amp;AA$2,'AQS Data'!$N$2:$N$1072&amp;'AQS Data'!$M$2:$M$1072&amp;'AQS Data'!$L$2:$L$1072&amp;'AQS Data'!$E$2:$E$1072,0)),"")</f>
        <v>5.0999999999999996</v>
      </c>
      <c r="AB88" s="12" t="str">
        <f t="array" ref="AB88">IFERROR(INDEX('AQS Data'!$P$2:$P$1072,MATCH(Summary!AB$3&amp;MONTH(Summary!$F88)&amp;DAY(Summary!$F88)&amp;AB$2,'AQS Data'!$N$2:$N$1072&amp;'AQS Data'!$M$2:$M$1072&amp;'AQS Data'!$L$2:$L$1072&amp;'AQS Data'!$E$2:$E$1072,0)),"")</f>
        <v/>
      </c>
      <c r="AC88" s="12" t="str">
        <f t="array" ref="AC88">IFERROR(INDEX('AQS Data'!$P$2:$P$1072,MATCH(Summary!AC$3&amp;MONTH(Summary!$F88)&amp;DAY(Summary!$F88)&amp;AC$2,'AQS Data'!$N$2:$N$1072&amp;'AQS Data'!$M$2:$M$1072&amp;'AQS Data'!$L$2:$L$1072&amp;'AQS Data'!$E$2:$E$1072,0)),"")</f>
        <v/>
      </c>
      <c r="AD88" s="12" t="str">
        <f t="array" ref="AD88">IFERROR(INDEX('AQS Data'!$P$2:$P$1072,MATCH(Summary!AD$3&amp;MONTH(Summary!$F88)&amp;DAY(Summary!$F88)&amp;AD$2,'AQS Data'!$N$2:$N$1072&amp;'AQS Data'!$M$2:$M$1072&amp;'AQS Data'!$L$2:$L$1072&amp;'AQS Data'!$E$2:$E$1072,0)),"")</f>
        <v/>
      </c>
      <c r="AE88" s="12" t="str">
        <f t="array" ref="AE88">IFERROR(INDEX('AQS Data'!$P$2:$P$1072,MATCH(Summary!AE$3&amp;MONTH(Summary!$F88)&amp;DAY(Summary!$F88)&amp;AE$2,'AQS Data'!$N$2:$N$1072&amp;'AQS Data'!$M$2:$M$1072&amp;'AQS Data'!$L$2:$L$1072&amp;'AQS Data'!$E$2:$E$1072,0)),"")</f>
        <v/>
      </c>
      <c r="AF88" s="12" t="str">
        <f t="array" ref="AF88">IFERROR(INDEX('AQS Data'!$P$2:$P$1072,MATCH(Summary!AF$3&amp;MONTH(Summary!$F88)&amp;DAY(Summary!$F88)&amp;AF$2,'AQS Data'!$N$2:$N$1072&amp;'AQS Data'!$M$2:$M$1072&amp;'AQS Data'!$L$2:$L$1072&amp;'AQS Data'!$E$2:$E$1072,0)),"")</f>
        <v/>
      </c>
      <c r="AG88" s="19" t="str">
        <f t="array" ref="AG88">IFERROR(INDEX('AQS Data'!$P$2:$P$1072,MATCH(Summary!AG$3&amp;MONTH(Summary!$F88)&amp;DAY(Summary!$F88)&amp;AG$2,'AQS Data'!$N$2:$N$1072&amp;'AQS Data'!$M$2:$M$1072&amp;'AQS Data'!$L$2:$L$1072&amp;'AQS Data'!$E$2:$E$1072,0)),"")</f>
        <v/>
      </c>
      <c r="AI88" s="25">
        <v>42971</v>
      </c>
      <c r="AJ88" s="11" t="str">
        <f t="array" ref="AJ88">IFERROR(INDEX('AQS Data'!$P$2:$P$1072,MATCH(Summary!AJ$3&amp;MONTH(Summary!$F88)&amp;DAY(Summary!$F88)&amp;AJ$2,'AQS Data'!$N$2:$N$1072&amp;'AQS Data'!$M$2:$M$1072&amp;'AQS Data'!$L$2:$L$1072&amp;'AQS Data'!$E$2:$E$1072,0)),"")</f>
        <v/>
      </c>
      <c r="AK88" s="106"/>
      <c r="AL88" s="106"/>
      <c r="AM88" s="12" t="str">
        <f t="array" ref="AM88">IFERROR(INDEX('AQS Data'!$P$2:$P$1072,MATCH(Summary!AM$3&amp;MONTH(Summary!$F88)&amp;DAY(Summary!$F88)&amp;AM$2,'AQS Data'!$N$2:$N$1072&amp;'AQS Data'!$M$2:$M$1072&amp;'AQS Data'!$L$2:$L$1072&amp;'AQS Data'!$E$2:$E$1072,0)),"")</f>
        <v/>
      </c>
      <c r="AN88" s="19" t="str">
        <f t="array" ref="AN88">IFERROR(INDEX('AQS Data'!$P$2:$P$1072,MATCH(Summary!AN$3&amp;MONTH(Summary!$F88)&amp;DAY(Summary!$F88)&amp;AN$2,'AQS Data'!$N$2:$N$1072&amp;'AQS Data'!$M$2:$M$1072&amp;'AQS Data'!$L$2:$L$1072&amp;'AQS Data'!$E$2:$E$1072,0)),"")</f>
        <v/>
      </c>
    </row>
    <row r="89" spans="6:40" x14ac:dyDescent="0.25">
      <c r="F89" s="25">
        <v>42972</v>
      </c>
      <c r="G89" s="11">
        <f t="array" ref="G89">IFERROR(INDEX('AQS Data'!$P$2:$P$1072,MATCH(Summary!G$3&amp;MONTH(Summary!$F89)&amp;DAY(Summary!$F89)&amp;G$2,'AQS Data'!$N$2:$N$1072&amp;'AQS Data'!$M$2:$M$1072&amp;'AQS Data'!$L$2:$L$1072&amp;'AQS Data'!$E$2:$E$1072,0)),"")</f>
        <v>4.2</v>
      </c>
      <c r="H89" s="12" t="str">
        <f t="array" ref="H89">IFERROR(INDEX('AQS Data'!$P$2:$P$1072,MATCH(Summary!H$3&amp;MONTH(Summary!$F89)&amp;DAY(Summary!$F89)&amp;H$2,'AQS Data'!$N$2:$N$1072&amp;'AQS Data'!$M$2:$M$1072&amp;'AQS Data'!$L$2:$L$1072&amp;'AQS Data'!$E$2:$E$1072,0)),"")</f>
        <v/>
      </c>
      <c r="I89" s="12" t="str">
        <f t="array" ref="I89">IFERROR(INDEX('AQS Data'!$P$2:$P$1072,MATCH(Summary!I$3&amp;MONTH(Summary!$F89)&amp;DAY(Summary!$F89)&amp;I$2,'AQS Data'!$N$2:$N$1072&amp;'AQS Data'!$M$2:$M$1072&amp;'AQS Data'!$L$2:$L$1072&amp;'AQS Data'!$E$2:$E$1072,0)),"")</f>
        <v/>
      </c>
      <c r="J89" s="12" t="str">
        <f t="array" ref="J89">IFERROR(INDEX('AQS Data'!$P$2:$P$1072,MATCH(Summary!J$3&amp;MONTH(Summary!$F89)&amp;DAY(Summary!$F89)&amp;J$2,'AQS Data'!$N$2:$N$1072&amp;'AQS Data'!$M$2:$M$1072&amp;'AQS Data'!$L$2:$L$1072&amp;'AQS Data'!$E$2:$E$1072,0)),"")</f>
        <v/>
      </c>
      <c r="K89" s="12" t="str">
        <f t="array" ref="K89">IFERROR(INDEX('AQS Data'!$P$2:$P$1072,MATCH(Summary!K$3&amp;MONTH(Summary!$F89)&amp;DAY(Summary!$F89)&amp;K$2,'AQS Data'!$N$2:$N$1072&amp;'AQS Data'!$M$2:$M$1072&amp;'AQS Data'!$L$2:$L$1072&amp;'AQS Data'!$E$2:$E$1072,0)),"")</f>
        <v/>
      </c>
      <c r="L89" s="12">
        <f t="array" ref="L89">IFERROR(INDEX('AQS Data'!$P$2:$P$1072,MATCH(Summary!L$3&amp;MONTH(Summary!$F89)&amp;DAY(Summary!$F89)&amp;L$2,'AQS Data'!$N$2:$N$1072&amp;'AQS Data'!$M$2:$M$1072&amp;'AQS Data'!$L$2:$L$1072&amp;'AQS Data'!$E$2:$E$1072,0)),"")</f>
        <v>149.5</v>
      </c>
      <c r="M89" s="12" t="str">
        <f t="array" ref="M89">IFERROR(INDEX('AQS Data'!$P$2:$P$1072,MATCH(Summary!M$3&amp;MONTH(Summary!$F89)&amp;DAY(Summary!$F89)&amp;M$2,'AQS Data'!$N$2:$N$1072&amp;'AQS Data'!$M$2:$M$1072&amp;'AQS Data'!$L$2:$L$1072&amp;'AQS Data'!$E$2:$E$1072,0)),"")</f>
        <v/>
      </c>
      <c r="N89" s="12" t="str">
        <f t="array" ref="N89">IFERROR(INDEX('AQS Data'!$P$2:$P$1072,MATCH(Summary!N$3&amp;MONTH(Summary!$F89)&amp;DAY(Summary!$F89)&amp;N$2,'AQS Data'!$N$2:$N$1072&amp;'AQS Data'!$M$2:$M$1072&amp;'AQS Data'!$L$2:$L$1072&amp;'AQS Data'!$E$2:$E$1072,0)),"")</f>
        <v/>
      </c>
      <c r="O89" s="12">
        <f t="array" ref="O89">IFERROR(INDEX('AQS Data'!$P$2:$P$1072,MATCH(Summary!O$3&amp;MONTH(Summary!$F89)&amp;DAY(Summary!$F89)&amp;O$2,'AQS Data'!$N$2:$N$1072&amp;'AQS Data'!$M$2:$M$1072&amp;'AQS Data'!$L$2:$L$1072&amp;'AQS Data'!$E$2:$E$1072,0)),"")</f>
        <v>3</v>
      </c>
      <c r="P89" s="12">
        <f t="array" ref="P89">IFERROR(INDEX('AQS Data'!$P$2:$P$1072,MATCH(Summary!P$3&amp;MONTH(Summary!$F89)&amp;DAY(Summary!$F89)&amp;P$2,'AQS Data'!$N$2:$N$1072&amp;'AQS Data'!$M$2:$M$1072&amp;'AQS Data'!$L$2:$L$1072&amp;'AQS Data'!$E$2:$E$1072,0)),"")</f>
        <v>3.1</v>
      </c>
      <c r="Q89" s="12" t="str">
        <f t="array" ref="Q89">IFERROR(INDEX('AQS Data'!$P$2:$P$1072,MATCH(Summary!Q$3&amp;MONTH(Summary!$F89)&amp;DAY(Summary!$F89)&amp;Q$2,'AQS Data'!$N$2:$N$1072&amp;'AQS Data'!$M$2:$M$1072&amp;'AQS Data'!$L$2:$L$1072&amp;'AQS Data'!$E$2:$E$1072,0)),"")</f>
        <v/>
      </c>
      <c r="R89" s="12" t="str">
        <f t="array" ref="R89">IFERROR(INDEX('AQS Data'!$P$2:$P$1072,MATCH(Summary!R$3&amp;MONTH(Summary!$F89)&amp;DAY(Summary!$F89)&amp;R$2,'AQS Data'!$N$2:$N$1072&amp;'AQS Data'!$M$2:$M$1072&amp;'AQS Data'!$L$2:$L$1072&amp;'AQS Data'!$E$2:$E$1072,0)),"")</f>
        <v/>
      </c>
      <c r="S89" s="12">
        <f t="array" ref="S89">IFERROR(INDEX('AQS Data'!$P$2:$P$1072,MATCH(Summary!S$3&amp;MONTH(Summary!$F89)&amp;DAY(Summary!$F89)&amp;S$2,'AQS Data'!$N$2:$N$1072&amp;'AQS Data'!$M$2:$M$1072&amp;'AQS Data'!$L$2:$L$1072&amp;'AQS Data'!$E$2:$E$1072,0)),"")</f>
        <v>4</v>
      </c>
      <c r="T89" s="12">
        <f t="array" ref="T89">IFERROR(INDEX('AQS Data'!$P$2:$P$1072,MATCH(Summary!T$3&amp;MONTH(Summary!$F89)&amp;DAY(Summary!$F89)&amp;T$2,'AQS Data'!$N$2:$N$1072&amp;'AQS Data'!$M$2:$M$1072&amp;'AQS Data'!$L$2:$L$1072&amp;'AQS Data'!$E$2:$E$1072,0)),"")</f>
        <v>2</v>
      </c>
      <c r="U89" s="12" t="str">
        <f t="array" ref="U89">IFERROR(INDEX('AQS Data'!$P$2:$P$1072,MATCH(Summary!U$3&amp;MONTH(Summary!$F89)&amp;DAY(Summary!$F89)&amp;U$2,'AQS Data'!$N$2:$N$1072&amp;'AQS Data'!$M$2:$M$1072&amp;'AQS Data'!$L$2:$L$1072&amp;'AQS Data'!$E$2:$E$1072,0)),"")</f>
        <v/>
      </c>
      <c r="V89" s="12" t="str">
        <f t="array" ref="V89">IFERROR(INDEX('AQS Data'!$P$2:$P$1072,MATCH(Summary!V$3&amp;MONTH(Summary!$F89)&amp;DAY(Summary!$F89)&amp;V$2,'AQS Data'!$N$2:$N$1072&amp;'AQS Data'!$M$2:$M$1072&amp;'AQS Data'!$L$2:$L$1072&amp;'AQS Data'!$E$2:$E$1072,0)),"")</f>
        <v/>
      </c>
      <c r="W89" s="12">
        <f t="array" ref="W89">IFERROR(INDEX('AQS Data'!$P$2:$P$1072,MATCH(Summary!W$3&amp;MONTH(Summary!$F89)&amp;DAY(Summary!$F89)&amp;W$2,'AQS Data'!$N$2:$N$1072&amp;'AQS Data'!$M$2:$M$1072&amp;'AQS Data'!$L$2:$L$1072&amp;'AQS Data'!$E$2:$E$1072,0)),"")</f>
        <v>1.3</v>
      </c>
      <c r="X89" s="19">
        <f t="array" ref="X89">IFERROR(INDEX('AQS Data'!$P$2:$P$1072,MATCH(Summary!X$3&amp;MONTH(Summary!$F89)&amp;DAY(Summary!$F89)&amp;X$2,'AQS Data'!$N$2:$N$1072&amp;'AQS Data'!$M$2:$M$1072&amp;'AQS Data'!$L$2:$L$1072&amp;'AQS Data'!$E$2:$E$1072,0)),"")</f>
        <v>2.8</v>
      </c>
      <c r="Z89" s="25">
        <v>42972</v>
      </c>
      <c r="AA89" s="11" t="str">
        <f t="array" ref="AA89">IFERROR(INDEX('AQS Data'!$P$2:$P$1072,MATCH(Summary!AA$3&amp;MONTH(Summary!$F89)&amp;DAY(Summary!$F89)&amp;AA$2,'AQS Data'!$N$2:$N$1072&amp;'AQS Data'!$M$2:$M$1072&amp;'AQS Data'!$L$2:$L$1072&amp;'AQS Data'!$E$2:$E$1072,0)),"")</f>
        <v/>
      </c>
      <c r="AB89" s="12">
        <f t="array" ref="AB89">IFERROR(INDEX('AQS Data'!$P$2:$P$1072,MATCH(Summary!AB$3&amp;MONTH(Summary!$F89)&amp;DAY(Summary!$F89)&amp;AB$2,'AQS Data'!$N$2:$N$1072&amp;'AQS Data'!$M$2:$M$1072&amp;'AQS Data'!$L$2:$L$1072&amp;'AQS Data'!$E$2:$E$1072,0)),"")</f>
        <v>2.5</v>
      </c>
      <c r="AC89" s="12">
        <f t="array" ref="AC89">IFERROR(INDEX('AQS Data'!$P$2:$P$1072,MATCH(Summary!AC$3&amp;MONTH(Summary!$F89)&amp;DAY(Summary!$F89)&amp;AC$2,'AQS Data'!$N$2:$N$1072&amp;'AQS Data'!$M$2:$M$1072&amp;'AQS Data'!$L$2:$L$1072&amp;'AQS Data'!$E$2:$E$1072,0)),"")</f>
        <v>1.9</v>
      </c>
      <c r="AD89" s="12" t="str">
        <f t="array" ref="AD89">IFERROR(INDEX('AQS Data'!$P$2:$P$1072,MATCH(Summary!AD$3&amp;MONTH(Summary!$F89)&amp;DAY(Summary!$F89)&amp;AD$2,'AQS Data'!$N$2:$N$1072&amp;'AQS Data'!$M$2:$M$1072&amp;'AQS Data'!$L$2:$L$1072&amp;'AQS Data'!$E$2:$E$1072,0)),"")</f>
        <v/>
      </c>
      <c r="AE89" s="12" t="str">
        <f t="array" ref="AE89">IFERROR(INDEX('AQS Data'!$P$2:$P$1072,MATCH(Summary!AE$3&amp;MONTH(Summary!$F89)&amp;DAY(Summary!$F89)&amp;AE$2,'AQS Data'!$N$2:$N$1072&amp;'AQS Data'!$M$2:$M$1072&amp;'AQS Data'!$L$2:$L$1072&amp;'AQS Data'!$E$2:$E$1072,0)),"")</f>
        <v/>
      </c>
      <c r="AF89" s="12">
        <f t="array" ref="AF89">IFERROR(INDEX('AQS Data'!$P$2:$P$1072,MATCH(Summary!AF$3&amp;MONTH(Summary!$F89)&amp;DAY(Summary!$F89)&amp;AF$2,'AQS Data'!$N$2:$N$1072&amp;'AQS Data'!$M$2:$M$1072&amp;'AQS Data'!$L$2:$L$1072&amp;'AQS Data'!$E$2:$E$1072,0)),"")</f>
        <v>2.1</v>
      </c>
      <c r="AG89" s="19">
        <f t="array" ref="AG89">IFERROR(INDEX('AQS Data'!$P$2:$P$1072,MATCH(Summary!AG$3&amp;MONTH(Summary!$F89)&amp;DAY(Summary!$F89)&amp;AG$2,'AQS Data'!$N$2:$N$1072&amp;'AQS Data'!$M$2:$M$1072&amp;'AQS Data'!$L$2:$L$1072&amp;'AQS Data'!$E$2:$E$1072,0)),"")</f>
        <v>3.4</v>
      </c>
      <c r="AI89" s="25">
        <v>42972</v>
      </c>
      <c r="AJ89" s="11" t="str">
        <f t="array" ref="AJ89">IFERROR(INDEX('AQS Data'!$P$2:$P$1072,MATCH(Summary!AJ$3&amp;MONTH(Summary!$F89)&amp;DAY(Summary!$F89)&amp;AJ$2,'AQS Data'!$N$2:$N$1072&amp;'AQS Data'!$M$2:$M$1072&amp;'AQS Data'!$L$2:$L$1072&amp;'AQS Data'!$E$2:$E$1072,0)),"")</f>
        <v/>
      </c>
      <c r="AK89" s="106"/>
      <c r="AL89" s="106"/>
      <c r="AM89" s="12">
        <f t="array" ref="AM89">IFERROR(INDEX('AQS Data'!$P$2:$P$1072,MATCH(Summary!AM$3&amp;MONTH(Summary!$F89)&amp;DAY(Summary!$F89)&amp;AM$2,'AQS Data'!$N$2:$N$1072&amp;'AQS Data'!$M$2:$M$1072&amp;'AQS Data'!$L$2:$L$1072&amp;'AQS Data'!$E$2:$E$1072,0)),"")</f>
        <v>1.9</v>
      </c>
      <c r="AN89" s="19" t="str">
        <f t="array" ref="AN89">IFERROR(INDEX('AQS Data'!$P$2:$P$1072,MATCH(Summary!AN$3&amp;MONTH(Summary!$F89)&amp;DAY(Summary!$F89)&amp;AN$2,'AQS Data'!$N$2:$N$1072&amp;'AQS Data'!$M$2:$M$1072&amp;'AQS Data'!$L$2:$L$1072&amp;'AQS Data'!$E$2:$E$1072,0)),"")</f>
        <v/>
      </c>
    </row>
    <row r="90" spans="6:40" x14ac:dyDescent="0.25">
      <c r="F90" s="25">
        <v>42973</v>
      </c>
      <c r="G90" s="11" t="str">
        <f t="array" ref="G90">IFERROR(INDEX('AQS Data'!$P$2:$P$1072,MATCH(Summary!G$3&amp;MONTH(Summary!$F90)&amp;DAY(Summary!$F90)&amp;G$2,'AQS Data'!$N$2:$N$1072&amp;'AQS Data'!$M$2:$M$1072&amp;'AQS Data'!$L$2:$L$1072&amp;'AQS Data'!$E$2:$E$1072,0)),"")</f>
        <v/>
      </c>
      <c r="H90" s="12">
        <f t="array" ref="H90">IFERROR(INDEX('AQS Data'!$P$2:$P$1072,MATCH(Summary!H$3&amp;MONTH(Summary!$F90)&amp;DAY(Summary!$F90)&amp;H$2,'AQS Data'!$N$2:$N$1072&amp;'AQS Data'!$M$2:$M$1072&amp;'AQS Data'!$L$2:$L$1072&amp;'AQS Data'!$E$2:$E$1072,0)),"")</f>
        <v>1.6</v>
      </c>
      <c r="I90" s="12">
        <f t="array" ref="I90">IFERROR(INDEX('AQS Data'!$P$2:$P$1072,MATCH(Summary!I$3&amp;MONTH(Summary!$F90)&amp;DAY(Summary!$F90)&amp;I$2,'AQS Data'!$N$2:$N$1072&amp;'AQS Data'!$M$2:$M$1072&amp;'AQS Data'!$L$2:$L$1072&amp;'AQS Data'!$E$2:$E$1072,0)),"")</f>
        <v>5.0999999999999996</v>
      </c>
      <c r="J90" s="12" t="str">
        <f t="array" ref="J90">IFERROR(INDEX('AQS Data'!$P$2:$P$1072,MATCH(Summary!J$3&amp;MONTH(Summary!$F90)&amp;DAY(Summary!$F90)&amp;J$2,'AQS Data'!$N$2:$N$1072&amp;'AQS Data'!$M$2:$M$1072&amp;'AQS Data'!$L$2:$L$1072&amp;'AQS Data'!$E$2:$E$1072,0)),"")</f>
        <v/>
      </c>
      <c r="K90" s="12" t="str">
        <f t="array" ref="K90">IFERROR(INDEX('AQS Data'!$P$2:$P$1072,MATCH(Summary!K$3&amp;MONTH(Summary!$F90)&amp;DAY(Summary!$F90)&amp;K$2,'AQS Data'!$N$2:$N$1072&amp;'AQS Data'!$M$2:$M$1072&amp;'AQS Data'!$L$2:$L$1072&amp;'AQS Data'!$E$2:$E$1072,0)),"")</f>
        <v/>
      </c>
      <c r="L90" s="12" t="str">
        <f t="array" ref="L90">IFERROR(INDEX('AQS Data'!$P$2:$P$1072,MATCH(Summary!L$3&amp;MONTH(Summary!$F90)&amp;DAY(Summary!$F90)&amp;L$2,'AQS Data'!$N$2:$N$1072&amp;'AQS Data'!$M$2:$M$1072&amp;'AQS Data'!$L$2:$L$1072&amp;'AQS Data'!$E$2:$E$1072,0)),"")</f>
        <v/>
      </c>
      <c r="M90" s="12" t="str">
        <f t="array" ref="M90">IFERROR(INDEX('AQS Data'!$P$2:$P$1072,MATCH(Summary!M$3&amp;MONTH(Summary!$F90)&amp;DAY(Summary!$F90)&amp;M$2,'AQS Data'!$N$2:$N$1072&amp;'AQS Data'!$M$2:$M$1072&amp;'AQS Data'!$L$2:$L$1072&amp;'AQS Data'!$E$2:$E$1072,0)),"")</f>
        <v/>
      </c>
      <c r="N90" s="12" t="str">
        <f t="array" ref="N90">IFERROR(INDEX('AQS Data'!$P$2:$P$1072,MATCH(Summary!N$3&amp;MONTH(Summary!$F90)&amp;DAY(Summary!$F90)&amp;N$2,'AQS Data'!$N$2:$N$1072&amp;'AQS Data'!$M$2:$M$1072&amp;'AQS Data'!$L$2:$L$1072&amp;'AQS Data'!$E$2:$E$1072,0)),"")</f>
        <v/>
      </c>
      <c r="O90" s="12" t="str">
        <f t="array" ref="O90">IFERROR(INDEX('AQS Data'!$P$2:$P$1072,MATCH(Summary!O$3&amp;MONTH(Summary!$F90)&amp;DAY(Summary!$F90)&amp;O$2,'AQS Data'!$N$2:$N$1072&amp;'AQS Data'!$M$2:$M$1072&amp;'AQS Data'!$L$2:$L$1072&amp;'AQS Data'!$E$2:$E$1072,0)),"")</f>
        <v/>
      </c>
      <c r="P90" s="12" t="str">
        <f t="array" ref="P90">IFERROR(INDEX('AQS Data'!$P$2:$P$1072,MATCH(Summary!P$3&amp;MONTH(Summary!$F90)&amp;DAY(Summary!$F90)&amp;P$2,'AQS Data'!$N$2:$N$1072&amp;'AQS Data'!$M$2:$M$1072&amp;'AQS Data'!$L$2:$L$1072&amp;'AQS Data'!$E$2:$E$1072,0)),"")</f>
        <v/>
      </c>
      <c r="Q90" s="12">
        <f t="array" ref="Q90">IFERROR(INDEX('AQS Data'!$P$2:$P$1072,MATCH(Summary!Q$3&amp;MONTH(Summary!$F90)&amp;DAY(Summary!$F90)&amp;Q$2,'AQS Data'!$N$2:$N$1072&amp;'AQS Data'!$M$2:$M$1072&amp;'AQS Data'!$L$2:$L$1072&amp;'AQS Data'!$E$2:$E$1072,0)),"")</f>
        <v>4.4000000000000004</v>
      </c>
      <c r="R90" s="12" t="str">
        <f t="array" ref="R90">IFERROR(INDEX('AQS Data'!$P$2:$P$1072,MATCH(Summary!R$3&amp;MONTH(Summary!$F90)&amp;DAY(Summary!$F90)&amp;R$2,'AQS Data'!$N$2:$N$1072&amp;'AQS Data'!$M$2:$M$1072&amp;'AQS Data'!$L$2:$L$1072&amp;'AQS Data'!$E$2:$E$1072,0)),"")</f>
        <v/>
      </c>
      <c r="S90" s="12" t="str">
        <f t="array" ref="S90">IFERROR(INDEX('AQS Data'!$P$2:$P$1072,MATCH(Summary!S$3&amp;MONTH(Summary!$F90)&amp;DAY(Summary!$F90)&amp;S$2,'AQS Data'!$N$2:$N$1072&amp;'AQS Data'!$M$2:$M$1072&amp;'AQS Data'!$L$2:$L$1072&amp;'AQS Data'!$E$2:$E$1072,0)),"")</f>
        <v/>
      </c>
      <c r="T90" s="12" t="str">
        <f t="array" ref="T90">IFERROR(INDEX('AQS Data'!$P$2:$P$1072,MATCH(Summary!T$3&amp;MONTH(Summary!$F90)&amp;DAY(Summary!$F90)&amp;T$2,'AQS Data'!$N$2:$N$1072&amp;'AQS Data'!$M$2:$M$1072&amp;'AQS Data'!$L$2:$L$1072&amp;'AQS Data'!$E$2:$E$1072,0)),"")</f>
        <v/>
      </c>
      <c r="U90" s="12">
        <f t="array" ref="U90">IFERROR(INDEX('AQS Data'!$P$2:$P$1072,MATCH(Summary!U$3&amp;MONTH(Summary!$F90)&amp;DAY(Summary!$F90)&amp;U$2,'AQS Data'!$N$2:$N$1072&amp;'AQS Data'!$M$2:$M$1072&amp;'AQS Data'!$L$2:$L$1072&amp;'AQS Data'!$E$2:$E$1072,0)),"")</f>
        <v>4.0999999999999996</v>
      </c>
      <c r="V90" s="12" t="str">
        <f t="array" ref="V90">IFERROR(INDEX('AQS Data'!$P$2:$P$1072,MATCH(Summary!V$3&amp;MONTH(Summary!$F90)&amp;DAY(Summary!$F90)&amp;V$2,'AQS Data'!$N$2:$N$1072&amp;'AQS Data'!$M$2:$M$1072&amp;'AQS Data'!$L$2:$L$1072&amp;'AQS Data'!$E$2:$E$1072,0)),"")</f>
        <v/>
      </c>
      <c r="W90" s="12" t="str">
        <f t="array" ref="W90">IFERROR(INDEX('AQS Data'!$P$2:$P$1072,MATCH(Summary!W$3&amp;MONTH(Summary!$F90)&amp;DAY(Summary!$F90)&amp;W$2,'AQS Data'!$N$2:$N$1072&amp;'AQS Data'!$M$2:$M$1072&amp;'AQS Data'!$L$2:$L$1072&amp;'AQS Data'!$E$2:$E$1072,0)),"")</f>
        <v/>
      </c>
      <c r="X90" s="19" t="str">
        <f t="array" ref="X90">IFERROR(INDEX('AQS Data'!$P$2:$P$1072,MATCH(Summary!X$3&amp;MONTH(Summary!$F90)&amp;DAY(Summary!$F90)&amp;X$2,'AQS Data'!$N$2:$N$1072&amp;'AQS Data'!$M$2:$M$1072&amp;'AQS Data'!$L$2:$L$1072&amp;'AQS Data'!$E$2:$E$1072,0)),"")</f>
        <v/>
      </c>
      <c r="Z90" s="25">
        <v>42973</v>
      </c>
      <c r="AA90" s="11" t="str">
        <f t="array" ref="AA90">IFERROR(INDEX('AQS Data'!$P$2:$P$1072,MATCH(Summary!AA$3&amp;MONTH(Summary!$F90)&amp;DAY(Summary!$F90)&amp;AA$2,'AQS Data'!$N$2:$N$1072&amp;'AQS Data'!$M$2:$M$1072&amp;'AQS Data'!$L$2:$L$1072&amp;'AQS Data'!$E$2:$E$1072,0)),"")</f>
        <v/>
      </c>
      <c r="AB90" s="12" t="str">
        <f t="array" ref="AB90">IFERROR(INDEX('AQS Data'!$P$2:$P$1072,MATCH(Summary!AB$3&amp;MONTH(Summary!$F90)&amp;DAY(Summary!$F90)&amp;AB$2,'AQS Data'!$N$2:$N$1072&amp;'AQS Data'!$M$2:$M$1072&amp;'AQS Data'!$L$2:$L$1072&amp;'AQS Data'!$E$2:$E$1072,0)),"")</f>
        <v/>
      </c>
      <c r="AC90" s="12" t="str">
        <f t="array" ref="AC90">IFERROR(INDEX('AQS Data'!$P$2:$P$1072,MATCH(Summary!AC$3&amp;MONTH(Summary!$F90)&amp;DAY(Summary!$F90)&amp;AC$2,'AQS Data'!$N$2:$N$1072&amp;'AQS Data'!$M$2:$M$1072&amp;'AQS Data'!$L$2:$L$1072&amp;'AQS Data'!$E$2:$E$1072,0)),"")</f>
        <v/>
      </c>
      <c r="AD90" s="12">
        <f t="array" ref="AD90">IFERROR(INDEX('AQS Data'!$P$2:$P$1072,MATCH(Summary!AD$3&amp;MONTH(Summary!$F90)&amp;DAY(Summary!$F90)&amp;AD$2,'AQS Data'!$N$2:$N$1072&amp;'AQS Data'!$M$2:$M$1072&amp;'AQS Data'!$L$2:$L$1072&amp;'AQS Data'!$E$2:$E$1072,0)),"")</f>
        <v>6.6</v>
      </c>
      <c r="AE90" s="12" t="str">
        <f t="array" ref="AE90">IFERROR(INDEX('AQS Data'!$P$2:$P$1072,MATCH(Summary!AE$3&amp;MONTH(Summary!$F90)&amp;DAY(Summary!$F90)&amp;AE$2,'AQS Data'!$N$2:$N$1072&amp;'AQS Data'!$M$2:$M$1072&amp;'AQS Data'!$L$2:$L$1072&amp;'AQS Data'!$E$2:$E$1072,0)),"")</f>
        <v/>
      </c>
      <c r="AF90" s="12" t="str">
        <f t="array" ref="AF90">IFERROR(INDEX('AQS Data'!$P$2:$P$1072,MATCH(Summary!AF$3&amp;MONTH(Summary!$F90)&amp;DAY(Summary!$F90)&amp;AF$2,'AQS Data'!$N$2:$N$1072&amp;'AQS Data'!$M$2:$M$1072&amp;'AQS Data'!$L$2:$L$1072&amp;'AQS Data'!$E$2:$E$1072,0)),"")</f>
        <v/>
      </c>
      <c r="AG90" s="19" t="str">
        <f t="array" ref="AG90">IFERROR(INDEX('AQS Data'!$P$2:$P$1072,MATCH(Summary!AG$3&amp;MONTH(Summary!$F90)&amp;DAY(Summary!$F90)&amp;AG$2,'AQS Data'!$N$2:$N$1072&amp;'AQS Data'!$M$2:$M$1072&amp;'AQS Data'!$L$2:$L$1072&amp;'AQS Data'!$E$2:$E$1072,0)),"")</f>
        <v/>
      </c>
      <c r="AI90" s="25">
        <v>42973</v>
      </c>
      <c r="AJ90" s="11" t="str">
        <f t="array" ref="AJ90">IFERROR(INDEX('AQS Data'!$P$2:$P$1072,MATCH(Summary!AJ$3&amp;MONTH(Summary!$F90)&amp;DAY(Summary!$F90)&amp;AJ$2,'AQS Data'!$N$2:$N$1072&amp;'AQS Data'!$M$2:$M$1072&amp;'AQS Data'!$L$2:$L$1072&amp;'AQS Data'!$E$2:$E$1072,0)),"")</f>
        <v/>
      </c>
      <c r="AK90" s="106"/>
      <c r="AL90" s="106"/>
      <c r="AM90" s="12" t="str">
        <f t="array" ref="AM90">IFERROR(INDEX('AQS Data'!$P$2:$P$1072,MATCH(Summary!AM$3&amp;MONTH(Summary!$F90)&amp;DAY(Summary!$F90)&amp;AM$2,'AQS Data'!$N$2:$N$1072&amp;'AQS Data'!$M$2:$M$1072&amp;'AQS Data'!$L$2:$L$1072&amp;'AQS Data'!$E$2:$E$1072,0)),"")</f>
        <v/>
      </c>
      <c r="AN90" s="19" t="str">
        <f t="array" ref="AN90">IFERROR(INDEX('AQS Data'!$P$2:$P$1072,MATCH(Summary!AN$3&amp;MONTH(Summary!$F90)&amp;DAY(Summary!$F90)&amp;AN$2,'AQS Data'!$N$2:$N$1072&amp;'AQS Data'!$M$2:$M$1072&amp;'AQS Data'!$L$2:$L$1072&amp;'AQS Data'!$E$2:$E$1072,0)),"")</f>
        <v/>
      </c>
    </row>
    <row r="91" spans="6:40" x14ac:dyDescent="0.25">
      <c r="F91" s="25">
        <v>42974</v>
      </c>
      <c r="G91" s="11" t="str">
        <f t="array" ref="G91">IFERROR(INDEX('AQS Data'!$P$2:$P$1072,MATCH(Summary!G$3&amp;MONTH(Summary!$F91)&amp;DAY(Summary!$F91)&amp;G$2,'AQS Data'!$N$2:$N$1072&amp;'AQS Data'!$M$2:$M$1072&amp;'AQS Data'!$L$2:$L$1072&amp;'AQS Data'!$E$2:$E$1072,0)),"")</f>
        <v/>
      </c>
      <c r="H91" s="12" t="str">
        <f t="array" ref="H91">IFERROR(INDEX('AQS Data'!$P$2:$P$1072,MATCH(Summary!H$3&amp;MONTH(Summary!$F91)&amp;DAY(Summary!$F91)&amp;H$2,'AQS Data'!$N$2:$N$1072&amp;'AQS Data'!$M$2:$M$1072&amp;'AQS Data'!$L$2:$L$1072&amp;'AQS Data'!$E$2:$E$1072,0)),"")</f>
        <v/>
      </c>
      <c r="I91" s="12" t="str">
        <f t="array" ref="I91">IFERROR(INDEX('AQS Data'!$P$2:$P$1072,MATCH(Summary!I$3&amp;MONTH(Summary!$F91)&amp;DAY(Summary!$F91)&amp;I$2,'AQS Data'!$N$2:$N$1072&amp;'AQS Data'!$M$2:$M$1072&amp;'AQS Data'!$L$2:$L$1072&amp;'AQS Data'!$E$2:$E$1072,0)),"")</f>
        <v/>
      </c>
      <c r="J91" s="12">
        <f t="array" ref="J91">IFERROR(INDEX('AQS Data'!$P$2:$P$1072,MATCH(Summary!J$3&amp;MONTH(Summary!$F91)&amp;DAY(Summary!$F91)&amp;J$2,'AQS Data'!$N$2:$N$1072&amp;'AQS Data'!$M$2:$M$1072&amp;'AQS Data'!$L$2:$L$1072&amp;'AQS Data'!$E$2:$E$1072,0)),"")</f>
        <v>6.4</v>
      </c>
      <c r="K91" s="12" t="str">
        <f t="array" ref="K91">IFERROR(INDEX('AQS Data'!$P$2:$P$1072,MATCH(Summary!K$3&amp;MONTH(Summary!$F91)&amp;DAY(Summary!$F91)&amp;K$2,'AQS Data'!$N$2:$N$1072&amp;'AQS Data'!$M$2:$M$1072&amp;'AQS Data'!$L$2:$L$1072&amp;'AQS Data'!$E$2:$E$1072,0)),"")</f>
        <v/>
      </c>
      <c r="L91" s="12" t="str">
        <f t="array" ref="L91">IFERROR(INDEX('AQS Data'!$P$2:$P$1072,MATCH(Summary!L$3&amp;MONTH(Summary!$F91)&amp;DAY(Summary!$F91)&amp;L$2,'AQS Data'!$N$2:$N$1072&amp;'AQS Data'!$M$2:$M$1072&amp;'AQS Data'!$L$2:$L$1072&amp;'AQS Data'!$E$2:$E$1072,0)),"")</f>
        <v/>
      </c>
      <c r="M91" s="12" t="str">
        <f t="array" ref="M91">IFERROR(INDEX('AQS Data'!$P$2:$P$1072,MATCH(Summary!M$3&amp;MONTH(Summary!$F91)&amp;DAY(Summary!$F91)&amp;M$2,'AQS Data'!$N$2:$N$1072&amp;'AQS Data'!$M$2:$M$1072&amp;'AQS Data'!$L$2:$L$1072&amp;'AQS Data'!$E$2:$E$1072,0)),"")</f>
        <v/>
      </c>
      <c r="N91" s="12">
        <f t="array" ref="N91">IFERROR(INDEX('AQS Data'!$P$2:$P$1072,MATCH(Summary!N$3&amp;MONTH(Summary!$F91)&amp;DAY(Summary!$F91)&amp;N$2,'AQS Data'!$N$2:$N$1072&amp;'AQS Data'!$M$2:$M$1072&amp;'AQS Data'!$L$2:$L$1072&amp;'AQS Data'!$E$2:$E$1072,0)),"")</f>
        <v>3</v>
      </c>
      <c r="O91" s="12" t="str">
        <f t="array" ref="O91">IFERROR(INDEX('AQS Data'!$P$2:$P$1072,MATCH(Summary!O$3&amp;MONTH(Summary!$F91)&amp;DAY(Summary!$F91)&amp;O$2,'AQS Data'!$N$2:$N$1072&amp;'AQS Data'!$M$2:$M$1072&amp;'AQS Data'!$L$2:$L$1072&amp;'AQS Data'!$E$2:$E$1072,0)),"")</f>
        <v/>
      </c>
      <c r="P91" s="12" t="str">
        <f t="array" ref="P91">IFERROR(INDEX('AQS Data'!$P$2:$P$1072,MATCH(Summary!P$3&amp;MONTH(Summary!$F91)&amp;DAY(Summary!$F91)&amp;P$2,'AQS Data'!$N$2:$N$1072&amp;'AQS Data'!$M$2:$M$1072&amp;'AQS Data'!$L$2:$L$1072&amp;'AQS Data'!$E$2:$E$1072,0)),"")</f>
        <v/>
      </c>
      <c r="Q91" s="12" t="str">
        <f t="array" ref="Q91">IFERROR(INDEX('AQS Data'!$P$2:$P$1072,MATCH(Summary!Q$3&amp;MONTH(Summary!$F91)&amp;DAY(Summary!$F91)&amp;Q$2,'AQS Data'!$N$2:$N$1072&amp;'AQS Data'!$M$2:$M$1072&amp;'AQS Data'!$L$2:$L$1072&amp;'AQS Data'!$E$2:$E$1072,0)),"")</f>
        <v/>
      </c>
      <c r="R91" s="12">
        <f t="array" ref="R91">IFERROR(INDEX('AQS Data'!$P$2:$P$1072,MATCH(Summary!R$3&amp;MONTH(Summary!$F91)&amp;DAY(Summary!$F91)&amp;R$2,'AQS Data'!$N$2:$N$1072&amp;'AQS Data'!$M$2:$M$1072&amp;'AQS Data'!$L$2:$L$1072&amp;'AQS Data'!$E$2:$E$1072,0)),"")</f>
        <v>5</v>
      </c>
      <c r="S91" s="12" t="str">
        <f t="array" ref="S91">IFERROR(INDEX('AQS Data'!$P$2:$P$1072,MATCH(Summary!S$3&amp;MONTH(Summary!$F91)&amp;DAY(Summary!$F91)&amp;S$2,'AQS Data'!$N$2:$N$1072&amp;'AQS Data'!$M$2:$M$1072&amp;'AQS Data'!$L$2:$L$1072&amp;'AQS Data'!$E$2:$E$1072,0)),"")</f>
        <v/>
      </c>
      <c r="T91" s="12" t="str">
        <f t="array" ref="T91">IFERROR(INDEX('AQS Data'!$P$2:$P$1072,MATCH(Summary!T$3&amp;MONTH(Summary!$F91)&amp;DAY(Summary!$F91)&amp;T$2,'AQS Data'!$N$2:$N$1072&amp;'AQS Data'!$M$2:$M$1072&amp;'AQS Data'!$L$2:$L$1072&amp;'AQS Data'!$E$2:$E$1072,0)),"")</f>
        <v/>
      </c>
      <c r="U91" s="12" t="str">
        <f t="array" ref="U91">IFERROR(INDEX('AQS Data'!$P$2:$P$1072,MATCH(Summary!U$3&amp;MONTH(Summary!$F91)&amp;DAY(Summary!$F91)&amp;U$2,'AQS Data'!$N$2:$N$1072&amp;'AQS Data'!$M$2:$M$1072&amp;'AQS Data'!$L$2:$L$1072&amp;'AQS Data'!$E$2:$E$1072,0)),"")</f>
        <v/>
      </c>
      <c r="V91" s="12">
        <f t="array" ref="V91">IFERROR(INDEX('AQS Data'!$P$2:$P$1072,MATCH(Summary!V$3&amp;MONTH(Summary!$F91)&amp;DAY(Summary!$F91)&amp;V$2,'AQS Data'!$N$2:$N$1072&amp;'AQS Data'!$M$2:$M$1072&amp;'AQS Data'!$L$2:$L$1072&amp;'AQS Data'!$E$2:$E$1072,0)),"")</f>
        <v>3.6</v>
      </c>
      <c r="W91" s="12" t="str">
        <f t="array" ref="W91">IFERROR(INDEX('AQS Data'!$P$2:$P$1072,MATCH(Summary!W$3&amp;MONTH(Summary!$F91)&amp;DAY(Summary!$F91)&amp;W$2,'AQS Data'!$N$2:$N$1072&amp;'AQS Data'!$M$2:$M$1072&amp;'AQS Data'!$L$2:$L$1072&amp;'AQS Data'!$E$2:$E$1072,0)),"")</f>
        <v/>
      </c>
      <c r="X91" s="19" t="str">
        <f t="array" ref="X91">IFERROR(INDEX('AQS Data'!$P$2:$P$1072,MATCH(Summary!X$3&amp;MONTH(Summary!$F91)&amp;DAY(Summary!$F91)&amp;X$2,'AQS Data'!$N$2:$N$1072&amp;'AQS Data'!$M$2:$M$1072&amp;'AQS Data'!$L$2:$L$1072&amp;'AQS Data'!$E$2:$E$1072,0)),"")</f>
        <v/>
      </c>
      <c r="Z91" s="25">
        <v>42974</v>
      </c>
      <c r="AA91" s="11">
        <f t="array" ref="AA91">IFERROR(INDEX('AQS Data'!$P$2:$P$1072,MATCH(Summary!AA$3&amp;MONTH(Summary!$F91)&amp;DAY(Summary!$F91)&amp;AA$2,'AQS Data'!$N$2:$N$1072&amp;'AQS Data'!$M$2:$M$1072&amp;'AQS Data'!$L$2:$L$1072&amp;'AQS Data'!$E$2:$E$1072,0)),"")</f>
        <v>4.9000000000000004</v>
      </c>
      <c r="AB91" s="12" t="str">
        <f t="array" ref="AB91">IFERROR(INDEX('AQS Data'!$P$2:$P$1072,MATCH(Summary!AB$3&amp;MONTH(Summary!$F91)&amp;DAY(Summary!$F91)&amp;AB$2,'AQS Data'!$N$2:$N$1072&amp;'AQS Data'!$M$2:$M$1072&amp;'AQS Data'!$L$2:$L$1072&amp;'AQS Data'!$E$2:$E$1072,0)),"")</f>
        <v/>
      </c>
      <c r="AC91" s="12" t="str">
        <f t="array" ref="AC91">IFERROR(INDEX('AQS Data'!$P$2:$P$1072,MATCH(Summary!AC$3&amp;MONTH(Summary!$F91)&amp;DAY(Summary!$F91)&amp;AC$2,'AQS Data'!$N$2:$N$1072&amp;'AQS Data'!$M$2:$M$1072&amp;'AQS Data'!$L$2:$L$1072&amp;'AQS Data'!$E$2:$E$1072,0)),"")</f>
        <v/>
      </c>
      <c r="AD91" s="12" t="str">
        <f t="array" ref="AD91">IFERROR(INDEX('AQS Data'!$P$2:$P$1072,MATCH(Summary!AD$3&amp;MONTH(Summary!$F91)&amp;DAY(Summary!$F91)&amp;AD$2,'AQS Data'!$N$2:$N$1072&amp;'AQS Data'!$M$2:$M$1072&amp;'AQS Data'!$L$2:$L$1072&amp;'AQS Data'!$E$2:$E$1072,0)),"")</f>
        <v/>
      </c>
      <c r="AE91" s="12">
        <f t="array" ref="AE91">IFERROR(INDEX('AQS Data'!$P$2:$P$1072,MATCH(Summary!AE$3&amp;MONTH(Summary!$F91)&amp;DAY(Summary!$F91)&amp;AE$2,'AQS Data'!$N$2:$N$1072&amp;'AQS Data'!$M$2:$M$1072&amp;'AQS Data'!$L$2:$L$1072&amp;'AQS Data'!$E$2:$E$1072,0)),"")</f>
        <v>2.2999999999999998</v>
      </c>
      <c r="AF91" s="12" t="str">
        <f t="array" ref="AF91">IFERROR(INDEX('AQS Data'!$P$2:$P$1072,MATCH(Summary!AF$3&amp;MONTH(Summary!$F91)&amp;DAY(Summary!$F91)&amp;AF$2,'AQS Data'!$N$2:$N$1072&amp;'AQS Data'!$M$2:$M$1072&amp;'AQS Data'!$L$2:$L$1072&amp;'AQS Data'!$E$2:$E$1072,0)),"")</f>
        <v/>
      </c>
      <c r="AG91" s="19" t="str">
        <f t="array" ref="AG91">IFERROR(INDEX('AQS Data'!$P$2:$P$1072,MATCH(Summary!AG$3&amp;MONTH(Summary!$F91)&amp;DAY(Summary!$F91)&amp;AG$2,'AQS Data'!$N$2:$N$1072&amp;'AQS Data'!$M$2:$M$1072&amp;'AQS Data'!$L$2:$L$1072&amp;'AQS Data'!$E$2:$E$1072,0)),"")</f>
        <v/>
      </c>
      <c r="AI91" s="25">
        <v>42974</v>
      </c>
      <c r="AJ91" s="11" t="str">
        <f t="array" ref="AJ91">IFERROR(INDEX('AQS Data'!$P$2:$P$1072,MATCH(Summary!AJ$3&amp;MONTH(Summary!$F91)&amp;DAY(Summary!$F91)&amp;AJ$2,'AQS Data'!$N$2:$N$1072&amp;'AQS Data'!$M$2:$M$1072&amp;'AQS Data'!$L$2:$L$1072&amp;'AQS Data'!$E$2:$E$1072,0)),"")</f>
        <v/>
      </c>
      <c r="AK91" s="106"/>
      <c r="AL91" s="106"/>
      <c r="AM91" s="12" t="str">
        <f t="array" ref="AM91">IFERROR(INDEX('AQS Data'!$P$2:$P$1072,MATCH(Summary!AM$3&amp;MONTH(Summary!$F91)&amp;DAY(Summary!$F91)&amp;AM$2,'AQS Data'!$N$2:$N$1072&amp;'AQS Data'!$M$2:$M$1072&amp;'AQS Data'!$L$2:$L$1072&amp;'AQS Data'!$E$2:$E$1072,0)),"")</f>
        <v/>
      </c>
      <c r="AN91" s="19" t="str">
        <f t="array" ref="AN91">IFERROR(INDEX('AQS Data'!$P$2:$P$1072,MATCH(Summary!AN$3&amp;MONTH(Summary!$F91)&amp;DAY(Summary!$F91)&amp;AN$2,'AQS Data'!$N$2:$N$1072&amp;'AQS Data'!$M$2:$M$1072&amp;'AQS Data'!$L$2:$L$1072&amp;'AQS Data'!$E$2:$E$1072,0)),"")</f>
        <v/>
      </c>
    </row>
    <row r="92" spans="6:40" x14ac:dyDescent="0.25">
      <c r="F92" s="25">
        <v>42975</v>
      </c>
      <c r="G92" s="11">
        <f t="array" ref="G92">IFERROR(INDEX('AQS Data'!$P$2:$P$1072,MATCH(Summary!G$3&amp;MONTH(Summary!$F92)&amp;DAY(Summary!$F92)&amp;G$2,'AQS Data'!$N$2:$N$1072&amp;'AQS Data'!$M$2:$M$1072&amp;'AQS Data'!$L$2:$L$1072&amp;'AQS Data'!$E$2:$E$1072,0)),"")</f>
        <v>6</v>
      </c>
      <c r="H92" s="12">
        <f t="array" ref="H92">IFERROR(INDEX('AQS Data'!$P$2:$P$1072,MATCH(Summary!H$3&amp;MONTH(Summary!$F92)&amp;DAY(Summary!$F92)&amp;H$2,'AQS Data'!$N$2:$N$1072&amp;'AQS Data'!$M$2:$M$1072&amp;'AQS Data'!$L$2:$L$1072&amp;'AQS Data'!$E$2:$E$1072,0)),"")</f>
        <v>3.8</v>
      </c>
      <c r="I92" s="12" t="str">
        <f t="array" ref="I92">IFERROR(INDEX('AQS Data'!$P$2:$P$1072,MATCH(Summary!I$3&amp;MONTH(Summary!$F92)&amp;DAY(Summary!$F92)&amp;I$2,'AQS Data'!$N$2:$N$1072&amp;'AQS Data'!$M$2:$M$1072&amp;'AQS Data'!$L$2:$L$1072&amp;'AQS Data'!$E$2:$E$1072,0)),"")</f>
        <v/>
      </c>
      <c r="J92" s="12" t="str">
        <f t="array" ref="J92">IFERROR(INDEX('AQS Data'!$P$2:$P$1072,MATCH(Summary!J$3&amp;MONTH(Summary!$F92)&amp;DAY(Summary!$F92)&amp;J$2,'AQS Data'!$N$2:$N$1072&amp;'AQS Data'!$M$2:$M$1072&amp;'AQS Data'!$L$2:$L$1072&amp;'AQS Data'!$E$2:$E$1072,0)),"")</f>
        <v/>
      </c>
      <c r="K92" s="12" t="str">
        <f t="array" ref="K92">IFERROR(INDEX('AQS Data'!$P$2:$P$1072,MATCH(Summary!K$3&amp;MONTH(Summary!$F92)&amp;DAY(Summary!$F92)&amp;K$2,'AQS Data'!$N$2:$N$1072&amp;'AQS Data'!$M$2:$M$1072&amp;'AQS Data'!$L$2:$L$1072&amp;'AQS Data'!$E$2:$E$1072,0)),"")</f>
        <v/>
      </c>
      <c r="L92" s="12" t="str">
        <f t="array" ref="L92">IFERROR(INDEX('AQS Data'!$P$2:$P$1072,MATCH(Summary!L$3&amp;MONTH(Summary!$F92)&amp;DAY(Summary!$F92)&amp;L$2,'AQS Data'!$N$2:$N$1072&amp;'AQS Data'!$M$2:$M$1072&amp;'AQS Data'!$L$2:$L$1072&amp;'AQS Data'!$E$2:$E$1072,0)),"")</f>
        <v/>
      </c>
      <c r="M92" s="12" t="str">
        <f t="array" ref="M92">IFERROR(INDEX('AQS Data'!$P$2:$P$1072,MATCH(Summary!M$3&amp;MONTH(Summary!$F92)&amp;DAY(Summary!$F92)&amp;M$2,'AQS Data'!$N$2:$N$1072&amp;'AQS Data'!$M$2:$M$1072&amp;'AQS Data'!$L$2:$L$1072&amp;'AQS Data'!$E$2:$E$1072,0)),"")</f>
        <v/>
      </c>
      <c r="N92" s="12" t="str">
        <f t="array" ref="N92">IFERROR(INDEX('AQS Data'!$P$2:$P$1072,MATCH(Summary!N$3&amp;MONTH(Summary!$F92)&amp;DAY(Summary!$F92)&amp;N$2,'AQS Data'!$N$2:$N$1072&amp;'AQS Data'!$M$2:$M$1072&amp;'AQS Data'!$L$2:$L$1072&amp;'AQS Data'!$E$2:$E$1072,0)),"")</f>
        <v/>
      </c>
      <c r="O92" s="12">
        <f t="array" ref="O92">IFERROR(INDEX('AQS Data'!$P$2:$P$1072,MATCH(Summary!O$3&amp;MONTH(Summary!$F92)&amp;DAY(Summary!$F92)&amp;O$2,'AQS Data'!$N$2:$N$1072&amp;'AQS Data'!$M$2:$M$1072&amp;'AQS Data'!$L$2:$L$1072&amp;'AQS Data'!$E$2:$E$1072,0)),"")</f>
        <v>4.3</v>
      </c>
      <c r="P92" s="12">
        <f t="array" ref="P92">IFERROR(INDEX('AQS Data'!$P$2:$P$1072,MATCH(Summary!P$3&amp;MONTH(Summary!$F92)&amp;DAY(Summary!$F92)&amp;P$2,'AQS Data'!$N$2:$N$1072&amp;'AQS Data'!$M$2:$M$1072&amp;'AQS Data'!$L$2:$L$1072&amp;'AQS Data'!$E$2:$E$1072,0)),"")</f>
        <v>3.1</v>
      </c>
      <c r="Q92" s="12" t="str">
        <f t="array" ref="Q92">IFERROR(INDEX('AQS Data'!$P$2:$P$1072,MATCH(Summary!Q$3&amp;MONTH(Summary!$F92)&amp;DAY(Summary!$F92)&amp;Q$2,'AQS Data'!$N$2:$N$1072&amp;'AQS Data'!$M$2:$M$1072&amp;'AQS Data'!$L$2:$L$1072&amp;'AQS Data'!$E$2:$E$1072,0)),"")</f>
        <v/>
      </c>
      <c r="R92" s="12" t="str">
        <f t="array" ref="R92">IFERROR(INDEX('AQS Data'!$P$2:$P$1072,MATCH(Summary!R$3&amp;MONTH(Summary!$F92)&amp;DAY(Summary!$F92)&amp;R$2,'AQS Data'!$N$2:$N$1072&amp;'AQS Data'!$M$2:$M$1072&amp;'AQS Data'!$L$2:$L$1072&amp;'AQS Data'!$E$2:$E$1072,0)),"")</f>
        <v/>
      </c>
      <c r="S92" s="12">
        <f t="array" ref="S92">IFERROR(INDEX('AQS Data'!$P$2:$P$1072,MATCH(Summary!S$3&amp;MONTH(Summary!$F92)&amp;DAY(Summary!$F92)&amp;S$2,'AQS Data'!$N$2:$N$1072&amp;'AQS Data'!$M$2:$M$1072&amp;'AQS Data'!$L$2:$L$1072&amp;'AQS Data'!$E$2:$E$1072,0)),"")</f>
        <v>3.6</v>
      </c>
      <c r="T92" s="12">
        <f t="array" ref="T92">IFERROR(INDEX('AQS Data'!$P$2:$P$1072,MATCH(Summary!T$3&amp;MONTH(Summary!$F92)&amp;DAY(Summary!$F92)&amp;T$2,'AQS Data'!$N$2:$N$1072&amp;'AQS Data'!$M$2:$M$1072&amp;'AQS Data'!$L$2:$L$1072&amp;'AQS Data'!$E$2:$E$1072,0)),"")</f>
        <v>1.7</v>
      </c>
      <c r="U92" s="12" t="str">
        <f t="array" ref="U92">IFERROR(INDEX('AQS Data'!$P$2:$P$1072,MATCH(Summary!U$3&amp;MONTH(Summary!$F92)&amp;DAY(Summary!$F92)&amp;U$2,'AQS Data'!$N$2:$N$1072&amp;'AQS Data'!$M$2:$M$1072&amp;'AQS Data'!$L$2:$L$1072&amp;'AQS Data'!$E$2:$E$1072,0)),"")</f>
        <v/>
      </c>
      <c r="V92" s="12" t="str">
        <f t="array" ref="V92">IFERROR(INDEX('AQS Data'!$P$2:$P$1072,MATCH(Summary!V$3&amp;MONTH(Summary!$F92)&amp;DAY(Summary!$F92)&amp;V$2,'AQS Data'!$N$2:$N$1072&amp;'AQS Data'!$M$2:$M$1072&amp;'AQS Data'!$L$2:$L$1072&amp;'AQS Data'!$E$2:$E$1072,0)),"")</f>
        <v/>
      </c>
      <c r="W92" s="12">
        <f t="array" ref="W92">IFERROR(INDEX('AQS Data'!$P$2:$P$1072,MATCH(Summary!W$3&amp;MONTH(Summary!$F92)&amp;DAY(Summary!$F92)&amp;W$2,'AQS Data'!$N$2:$N$1072&amp;'AQS Data'!$M$2:$M$1072&amp;'AQS Data'!$L$2:$L$1072&amp;'AQS Data'!$E$2:$E$1072,0)),"")</f>
        <v>1.2</v>
      </c>
      <c r="X92" s="19">
        <f t="array" ref="X92">IFERROR(INDEX('AQS Data'!$P$2:$P$1072,MATCH(Summary!X$3&amp;MONTH(Summary!$F92)&amp;DAY(Summary!$F92)&amp;X$2,'AQS Data'!$N$2:$N$1072&amp;'AQS Data'!$M$2:$M$1072&amp;'AQS Data'!$L$2:$L$1072&amp;'AQS Data'!$E$2:$E$1072,0)),"")</f>
        <v>2</v>
      </c>
      <c r="Z92" s="25">
        <v>42975</v>
      </c>
      <c r="AA92" s="11" t="str">
        <f t="array" ref="AA92">IFERROR(INDEX('AQS Data'!$P$2:$P$1072,MATCH(Summary!AA$3&amp;MONTH(Summary!$F92)&amp;DAY(Summary!$F92)&amp;AA$2,'AQS Data'!$N$2:$N$1072&amp;'AQS Data'!$M$2:$M$1072&amp;'AQS Data'!$L$2:$L$1072&amp;'AQS Data'!$E$2:$E$1072,0)),"")</f>
        <v/>
      </c>
      <c r="AB92" s="12">
        <f t="array" ref="AB92">IFERROR(INDEX('AQS Data'!$P$2:$P$1072,MATCH(Summary!AB$3&amp;MONTH(Summary!$F92)&amp;DAY(Summary!$F92)&amp;AB$2,'AQS Data'!$N$2:$N$1072&amp;'AQS Data'!$M$2:$M$1072&amp;'AQS Data'!$L$2:$L$1072&amp;'AQS Data'!$E$2:$E$1072,0)),"")</f>
        <v>3.7</v>
      </c>
      <c r="AC92" s="12">
        <f t="array" ref="AC92">IFERROR(INDEX('AQS Data'!$P$2:$P$1072,MATCH(Summary!AC$3&amp;MONTH(Summary!$F92)&amp;DAY(Summary!$F92)&amp;AC$2,'AQS Data'!$N$2:$N$1072&amp;'AQS Data'!$M$2:$M$1072&amp;'AQS Data'!$L$2:$L$1072&amp;'AQS Data'!$E$2:$E$1072,0)),"")</f>
        <v>1.6</v>
      </c>
      <c r="AD92" s="12" t="str">
        <f t="array" ref="AD92">IFERROR(INDEX('AQS Data'!$P$2:$P$1072,MATCH(Summary!AD$3&amp;MONTH(Summary!$F92)&amp;DAY(Summary!$F92)&amp;AD$2,'AQS Data'!$N$2:$N$1072&amp;'AQS Data'!$M$2:$M$1072&amp;'AQS Data'!$L$2:$L$1072&amp;'AQS Data'!$E$2:$E$1072,0)),"")</f>
        <v/>
      </c>
      <c r="AE92" s="12" t="str">
        <f t="array" ref="AE92">IFERROR(INDEX('AQS Data'!$P$2:$P$1072,MATCH(Summary!AE$3&amp;MONTH(Summary!$F92)&amp;DAY(Summary!$F92)&amp;AE$2,'AQS Data'!$N$2:$N$1072&amp;'AQS Data'!$M$2:$M$1072&amp;'AQS Data'!$L$2:$L$1072&amp;'AQS Data'!$E$2:$E$1072,0)),"")</f>
        <v/>
      </c>
      <c r="AF92" s="12">
        <f t="array" ref="AF92">IFERROR(INDEX('AQS Data'!$P$2:$P$1072,MATCH(Summary!AF$3&amp;MONTH(Summary!$F92)&amp;DAY(Summary!$F92)&amp;AF$2,'AQS Data'!$N$2:$N$1072&amp;'AQS Data'!$M$2:$M$1072&amp;'AQS Data'!$L$2:$L$1072&amp;'AQS Data'!$E$2:$E$1072,0)),"")</f>
        <v>1.6</v>
      </c>
      <c r="AG92" s="19">
        <f t="array" ref="AG92">IFERROR(INDEX('AQS Data'!$P$2:$P$1072,MATCH(Summary!AG$3&amp;MONTH(Summary!$F92)&amp;DAY(Summary!$F92)&amp;AG$2,'AQS Data'!$N$2:$N$1072&amp;'AQS Data'!$M$2:$M$1072&amp;'AQS Data'!$L$2:$L$1072&amp;'AQS Data'!$E$2:$E$1072,0)),"")</f>
        <v>2.4</v>
      </c>
      <c r="AI92" s="25">
        <v>42975</v>
      </c>
      <c r="AJ92" s="11">
        <f t="array" ref="AJ92">IFERROR(INDEX('AQS Data'!$P$2:$P$1072,MATCH(Summary!AJ$3&amp;MONTH(Summary!$F92)&amp;DAY(Summary!$F92)&amp;AJ$2,'AQS Data'!$N$2:$N$1072&amp;'AQS Data'!$M$2:$M$1072&amp;'AQS Data'!$L$2:$L$1072&amp;'AQS Data'!$E$2:$E$1072,0)),"")</f>
        <v>2.5</v>
      </c>
      <c r="AK92" s="106"/>
      <c r="AL92" s="106"/>
      <c r="AM92" s="12">
        <f t="array" ref="AM92">IFERROR(INDEX('AQS Data'!$P$2:$P$1072,MATCH(Summary!AM$3&amp;MONTH(Summary!$F92)&amp;DAY(Summary!$F92)&amp;AM$2,'AQS Data'!$N$2:$N$1072&amp;'AQS Data'!$M$2:$M$1072&amp;'AQS Data'!$L$2:$L$1072&amp;'AQS Data'!$E$2:$E$1072,0)),"")</f>
        <v>1.6</v>
      </c>
      <c r="AN92" s="19" t="str">
        <f t="array" ref="AN92">IFERROR(INDEX('AQS Data'!$P$2:$P$1072,MATCH(Summary!AN$3&amp;MONTH(Summary!$F92)&amp;DAY(Summary!$F92)&amp;AN$2,'AQS Data'!$N$2:$N$1072&amp;'AQS Data'!$M$2:$M$1072&amp;'AQS Data'!$L$2:$L$1072&amp;'AQS Data'!$E$2:$E$1072,0)),"")</f>
        <v/>
      </c>
    </row>
    <row r="93" spans="6:40" x14ac:dyDescent="0.25">
      <c r="F93" s="25">
        <v>42976</v>
      </c>
      <c r="G93" s="11" t="str">
        <f t="array" ref="G93">IFERROR(INDEX('AQS Data'!$P$2:$P$1072,MATCH(Summary!G$3&amp;MONTH(Summary!$F93)&amp;DAY(Summary!$F93)&amp;G$2,'AQS Data'!$N$2:$N$1072&amp;'AQS Data'!$M$2:$M$1072&amp;'AQS Data'!$L$2:$L$1072&amp;'AQS Data'!$E$2:$E$1072,0)),"")</f>
        <v/>
      </c>
      <c r="H93" s="12" t="str">
        <f t="array" ref="H93">IFERROR(INDEX('AQS Data'!$P$2:$P$1072,MATCH(Summary!H$3&amp;MONTH(Summary!$F93)&amp;DAY(Summary!$F93)&amp;H$2,'AQS Data'!$N$2:$N$1072&amp;'AQS Data'!$M$2:$M$1072&amp;'AQS Data'!$L$2:$L$1072&amp;'AQS Data'!$E$2:$E$1072,0)),"")</f>
        <v/>
      </c>
      <c r="I93" s="12">
        <f t="array" ref="I93">IFERROR(INDEX('AQS Data'!$P$2:$P$1072,MATCH(Summary!I$3&amp;MONTH(Summary!$F93)&amp;DAY(Summary!$F93)&amp;I$2,'AQS Data'!$N$2:$N$1072&amp;'AQS Data'!$M$2:$M$1072&amp;'AQS Data'!$L$2:$L$1072&amp;'AQS Data'!$E$2:$E$1072,0)),"")</f>
        <v>5.7</v>
      </c>
      <c r="J93" s="12" t="str">
        <f t="array" ref="J93">IFERROR(INDEX('AQS Data'!$P$2:$P$1072,MATCH(Summary!J$3&amp;MONTH(Summary!$F93)&amp;DAY(Summary!$F93)&amp;J$2,'AQS Data'!$N$2:$N$1072&amp;'AQS Data'!$M$2:$M$1072&amp;'AQS Data'!$L$2:$L$1072&amp;'AQS Data'!$E$2:$E$1072,0)),"")</f>
        <v/>
      </c>
      <c r="K93" s="12" t="str">
        <f t="array" ref="K93">IFERROR(INDEX('AQS Data'!$P$2:$P$1072,MATCH(Summary!K$3&amp;MONTH(Summary!$F93)&amp;DAY(Summary!$F93)&amp;K$2,'AQS Data'!$N$2:$N$1072&amp;'AQS Data'!$M$2:$M$1072&amp;'AQS Data'!$L$2:$L$1072&amp;'AQS Data'!$E$2:$E$1072,0)),"")</f>
        <v/>
      </c>
      <c r="L93" s="12" t="str">
        <f t="array" ref="L93">IFERROR(INDEX('AQS Data'!$P$2:$P$1072,MATCH(Summary!L$3&amp;MONTH(Summary!$F93)&amp;DAY(Summary!$F93)&amp;L$2,'AQS Data'!$N$2:$N$1072&amp;'AQS Data'!$M$2:$M$1072&amp;'AQS Data'!$L$2:$L$1072&amp;'AQS Data'!$E$2:$E$1072,0)),"")</f>
        <v/>
      </c>
      <c r="M93" s="12" t="str">
        <f t="array" ref="M93">IFERROR(INDEX('AQS Data'!$P$2:$P$1072,MATCH(Summary!M$3&amp;MONTH(Summary!$F93)&amp;DAY(Summary!$F93)&amp;M$2,'AQS Data'!$N$2:$N$1072&amp;'AQS Data'!$M$2:$M$1072&amp;'AQS Data'!$L$2:$L$1072&amp;'AQS Data'!$E$2:$E$1072,0)),"")</f>
        <v/>
      </c>
      <c r="N93" s="12" t="str">
        <f t="array" ref="N93">IFERROR(INDEX('AQS Data'!$P$2:$P$1072,MATCH(Summary!N$3&amp;MONTH(Summary!$F93)&amp;DAY(Summary!$F93)&amp;N$2,'AQS Data'!$N$2:$N$1072&amp;'AQS Data'!$M$2:$M$1072&amp;'AQS Data'!$L$2:$L$1072&amp;'AQS Data'!$E$2:$E$1072,0)),"")</f>
        <v/>
      </c>
      <c r="O93" s="12" t="str">
        <f t="array" ref="O93">IFERROR(INDEX('AQS Data'!$P$2:$P$1072,MATCH(Summary!O$3&amp;MONTH(Summary!$F93)&amp;DAY(Summary!$F93)&amp;O$2,'AQS Data'!$N$2:$N$1072&amp;'AQS Data'!$M$2:$M$1072&amp;'AQS Data'!$L$2:$L$1072&amp;'AQS Data'!$E$2:$E$1072,0)),"")</f>
        <v/>
      </c>
      <c r="P93" s="12" t="str">
        <f t="array" ref="P93">IFERROR(INDEX('AQS Data'!$P$2:$P$1072,MATCH(Summary!P$3&amp;MONTH(Summary!$F93)&amp;DAY(Summary!$F93)&amp;P$2,'AQS Data'!$N$2:$N$1072&amp;'AQS Data'!$M$2:$M$1072&amp;'AQS Data'!$L$2:$L$1072&amp;'AQS Data'!$E$2:$E$1072,0)),"")</f>
        <v/>
      </c>
      <c r="Q93" s="12">
        <f t="array" ref="Q93">IFERROR(INDEX('AQS Data'!$P$2:$P$1072,MATCH(Summary!Q$3&amp;MONTH(Summary!$F93)&amp;DAY(Summary!$F93)&amp;Q$2,'AQS Data'!$N$2:$N$1072&amp;'AQS Data'!$M$2:$M$1072&amp;'AQS Data'!$L$2:$L$1072&amp;'AQS Data'!$E$2:$E$1072,0)),"")</f>
        <v>4.0999999999999996</v>
      </c>
      <c r="R93" s="12" t="str">
        <f t="array" ref="R93">IFERROR(INDEX('AQS Data'!$P$2:$P$1072,MATCH(Summary!R$3&amp;MONTH(Summary!$F93)&amp;DAY(Summary!$F93)&amp;R$2,'AQS Data'!$N$2:$N$1072&amp;'AQS Data'!$M$2:$M$1072&amp;'AQS Data'!$L$2:$L$1072&amp;'AQS Data'!$E$2:$E$1072,0)),"")</f>
        <v/>
      </c>
      <c r="S93" s="12" t="str">
        <f t="array" ref="S93">IFERROR(INDEX('AQS Data'!$P$2:$P$1072,MATCH(Summary!S$3&amp;MONTH(Summary!$F93)&amp;DAY(Summary!$F93)&amp;S$2,'AQS Data'!$N$2:$N$1072&amp;'AQS Data'!$M$2:$M$1072&amp;'AQS Data'!$L$2:$L$1072&amp;'AQS Data'!$E$2:$E$1072,0)),"")</f>
        <v/>
      </c>
      <c r="T93" s="12" t="str">
        <f t="array" ref="T93">IFERROR(INDEX('AQS Data'!$P$2:$P$1072,MATCH(Summary!T$3&amp;MONTH(Summary!$F93)&amp;DAY(Summary!$F93)&amp;T$2,'AQS Data'!$N$2:$N$1072&amp;'AQS Data'!$M$2:$M$1072&amp;'AQS Data'!$L$2:$L$1072&amp;'AQS Data'!$E$2:$E$1072,0)),"")</f>
        <v/>
      </c>
      <c r="U93" s="12">
        <f t="array" ref="U93">IFERROR(INDEX('AQS Data'!$P$2:$P$1072,MATCH(Summary!U$3&amp;MONTH(Summary!$F93)&amp;DAY(Summary!$F93)&amp;U$2,'AQS Data'!$N$2:$N$1072&amp;'AQS Data'!$M$2:$M$1072&amp;'AQS Data'!$L$2:$L$1072&amp;'AQS Data'!$E$2:$E$1072,0)),"")</f>
        <v>4.3</v>
      </c>
      <c r="V93" s="12" t="str">
        <f t="array" ref="V93">IFERROR(INDEX('AQS Data'!$P$2:$P$1072,MATCH(Summary!V$3&amp;MONTH(Summary!$F93)&amp;DAY(Summary!$F93)&amp;V$2,'AQS Data'!$N$2:$N$1072&amp;'AQS Data'!$M$2:$M$1072&amp;'AQS Data'!$L$2:$L$1072&amp;'AQS Data'!$E$2:$E$1072,0)),"")</f>
        <v/>
      </c>
      <c r="W93" s="12" t="str">
        <f t="array" ref="W93">IFERROR(INDEX('AQS Data'!$P$2:$P$1072,MATCH(Summary!W$3&amp;MONTH(Summary!$F93)&amp;DAY(Summary!$F93)&amp;W$2,'AQS Data'!$N$2:$N$1072&amp;'AQS Data'!$M$2:$M$1072&amp;'AQS Data'!$L$2:$L$1072&amp;'AQS Data'!$E$2:$E$1072,0)),"")</f>
        <v/>
      </c>
      <c r="X93" s="19" t="str">
        <f t="array" ref="X93">IFERROR(INDEX('AQS Data'!$P$2:$P$1072,MATCH(Summary!X$3&amp;MONTH(Summary!$F93)&amp;DAY(Summary!$F93)&amp;X$2,'AQS Data'!$N$2:$N$1072&amp;'AQS Data'!$M$2:$M$1072&amp;'AQS Data'!$L$2:$L$1072&amp;'AQS Data'!$E$2:$E$1072,0)),"")</f>
        <v/>
      </c>
      <c r="Z93" s="25">
        <v>42976</v>
      </c>
      <c r="AA93" s="11" t="str">
        <f t="array" ref="AA93">IFERROR(INDEX('AQS Data'!$P$2:$P$1072,MATCH(Summary!AA$3&amp;MONTH(Summary!$F93)&amp;DAY(Summary!$F93)&amp;AA$2,'AQS Data'!$N$2:$N$1072&amp;'AQS Data'!$M$2:$M$1072&amp;'AQS Data'!$L$2:$L$1072&amp;'AQS Data'!$E$2:$E$1072,0)),"")</f>
        <v/>
      </c>
      <c r="AB93" s="12" t="str">
        <f t="array" ref="AB93">IFERROR(INDEX('AQS Data'!$P$2:$P$1072,MATCH(Summary!AB$3&amp;MONTH(Summary!$F93)&amp;DAY(Summary!$F93)&amp;AB$2,'AQS Data'!$N$2:$N$1072&amp;'AQS Data'!$M$2:$M$1072&amp;'AQS Data'!$L$2:$L$1072&amp;'AQS Data'!$E$2:$E$1072,0)),"")</f>
        <v/>
      </c>
      <c r="AC93" s="12" t="str">
        <f t="array" ref="AC93">IFERROR(INDEX('AQS Data'!$P$2:$P$1072,MATCH(Summary!AC$3&amp;MONTH(Summary!$F93)&amp;DAY(Summary!$F93)&amp;AC$2,'AQS Data'!$N$2:$N$1072&amp;'AQS Data'!$M$2:$M$1072&amp;'AQS Data'!$L$2:$L$1072&amp;'AQS Data'!$E$2:$E$1072,0)),"")</f>
        <v/>
      </c>
      <c r="AD93" s="12">
        <f t="array" ref="AD93">IFERROR(INDEX('AQS Data'!$P$2:$P$1072,MATCH(Summary!AD$3&amp;MONTH(Summary!$F93)&amp;DAY(Summary!$F93)&amp;AD$2,'AQS Data'!$N$2:$N$1072&amp;'AQS Data'!$M$2:$M$1072&amp;'AQS Data'!$L$2:$L$1072&amp;'AQS Data'!$E$2:$E$1072,0)),"")</f>
        <v>4.3</v>
      </c>
      <c r="AE93" s="12" t="str">
        <f t="array" ref="AE93">IFERROR(INDEX('AQS Data'!$P$2:$P$1072,MATCH(Summary!AE$3&amp;MONTH(Summary!$F93)&amp;DAY(Summary!$F93)&amp;AE$2,'AQS Data'!$N$2:$N$1072&amp;'AQS Data'!$M$2:$M$1072&amp;'AQS Data'!$L$2:$L$1072&amp;'AQS Data'!$E$2:$E$1072,0)),"")</f>
        <v/>
      </c>
      <c r="AF93" s="12" t="str">
        <f t="array" ref="AF93">IFERROR(INDEX('AQS Data'!$P$2:$P$1072,MATCH(Summary!AF$3&amp;MONTH(Summary!$F93)&amp;DAY(Summary!$F93)&amp;AF$2,'AQS Data'!$N$2:$N$1072&amp;'AQS Data'!$M$2:$M$1072&amp;'AQS Data'!$L$2:$L$1072&amp;'AQS Data'!$E$2:$E$1072,0)),"")</f>
        <v/>
      </c>
      <c r="AG93" s="19" t="str">
        <f t="array" ref="AG93">IFERROR(INDEX('AQS Data'!$P$2:$P$1072,MATCH(Summary!AG$3&amp;MONTH(Summary!$F93)&amp;DAY(Summary!$F93)&amp;AG$2,'AQS Data'!$N$2:$N$1072&amp;'AQS Data'!$M$2:$M$1072&amp;'AQS Data'!$L$2:$L$1072&amp;'AQS Data'!$E$2:$E$1072,0)),"")</f>
        <v/>
      </c>
      <c r="AI93" s="25">
        <v>42976</v>
      </c>
      <c r="AJ93" s="11" t="str">
        <f t="array" ref="AJ93">IFERROR(INDEX('AQS Data'!$P$2:$P$1072,MATCH(Summary!AJ$3&amp;MONTH(Summary!$F93)&amp;DAY(Summary!$F93)&amp;AJ$2,'AQS Data'!$N$2:$N$1072&amp;'AQS Data'!$M$2:$M$1072&amp;'AQS Data'!$L$2:$L$1072&amp;'AQS Data'!$E$2:$E$1072,0)),"")</f>
        <v/>
      </c>
      <c r="AK93" s="106"/>
      <c r="AL93" s="106"/>
      <c r="AM93" s="12" t="str">
        <f t="array" ref="AM93">IFERROR(INDEX('AQS Data'!$P$2:$P$1072,MATCH(Summary!AM$3&amp;MONTH(Summary!$F93)&amp;DAY(Summary!$F93)&amp;AM$2,'AQS Data'!$N$2:$N$1072&amp;'AQS Data'!$M$2:$M$1072&amp;'AQS Data'!$L$2:$L$1072&amp;'AQS Data'!$E$2:$E$1072,0)),"")</f>
        <v/>
      </c>
      <c r="AN93" s="19" t="str">
        <f t="array" ref="AN93">IFERROR(INDEX('AQS Data'!$P$2:$P$1072,MATCH(Summary!AN$3&amp;MONTH(Summary!$F93)&amp;DAY(Summary!$F93)&amp;AN$2,'AQS Data'!$N$2:$N$1072&amp;'AQS Data'!$M$2:$M$1072&amp;'AQS Data'!$L$2:$L$1072&amp;'AQS Data'!$E$2:$E$1072,0)),"")</f>
        <v/>
      </c>
    </row>
    <row r="94" spans="6:40" x14ac:dyDescent="0.25">
      <c r="F94" s="25">
        <v>42977</v>
      </c>
      <c r="G94" s="11" t="str">
        <f t="array" ref="G94">IFERROR(INDEX('AQS Data'!$P$2:$P$1072,MATCH(Summary!G$3&amp;MONTH(Summary!$F94)&amp;DAY(Summary!$F94)&amp;G$2,'AQS Data'!$N$2:$N$1072&amp;'AQS Data'!$M$2:$M$1072&amp;'AQS Data'!$L$2:$L$1072&amp;'AQS Data'!$E$2:$E$1072,0)),"")</f>
        <v/>
      </c>
      <c r="H94" s="12" t="str">
        <f t="array" ref="H94">IFERROR(INDEX('AQS Data'!$P$2:$P$1072,MATCH(Summary!H$3&amp;MONTH(Summary!$F94)&amp;DAY(Summary!$F94)&amp;H$2,'AQS Data'!$N$2:$N$1072&amp;'AQS Data'!$M$2:$M$1072&amp;'AQS Data'!$L$2:$L$1072&amp;'AQS Data'!$E$2:$E$1072,0)),"")</f>
        <v/>
      </c>
      <c r="I94" s="12" t="str">
        <f t="array" ref="I94">IFERROR(INDEX('AQS Data'!$P$2:$P$1072,MATCH(Summary!I$3&amp;MONTH(Summary!$F94)&amp;DAY(Summary!$F94)&amp;I$2,'AQS Data'!$N$2:$N$1072&amp;'AQS Data'!$M$2:$M$1072&amp;'AQS Data'!$L$2:$L$1072&amp;'AQS Data'!$E$2:$E$1072,0)),"")</f>
        <v/>
      </c>
      <c r="J94" s="12" t="str">
        <f t="array" ref="J94">IFERROR(INDEX('AQS Data'!$P$2:$P$1072,MATCH(Summary!J$3&amp;MONTH(Summary!$F94)&amp;DAY(Summary!$F94)&amp;J$2,'AQS Data'!$N$2:$N$1072&amp;'AQS Data'!$M$2:$M$1072&amp;'AQS Data'!$L$2:$L$1072&amp;'AQS Data'!$E$2:$E$1072,0)),"")</f>
        <v/>
      </c>
      <c r="K94" s="12" t="str">
        <f t="array" ref="K94">IFERROR(INDEX('AQS Data'!$P$2:$P$1072,MATCH(Summary!K$3&amp;MONTH(Summary!$F94)&amp;DAY(Summary!$F94)&amp;K$2,'AQS Data'!$N$2:$N$1072&amp;'AQS Data'!$M$2:$M$1072&amp;'AQS Data'!$L$2:$L$1072&amp;'AQS Data'!$E$2:$E$1072,0)),"")</f>
        <v/>
      </c>
      <c r="L94" s="12" t="str">
        <f t="array" ref="L94">IFERROR(INDEX('AQS Data'!$P$2:$P$1072,MATCH(Summary!L$3&amp;MONTH(Summary!$F94)&amp;DAY(Summary!$F94)&amp;L$2,'AQS Data'!$N$2:$N$1072&amp;'AQS Data'!$M$2:$M$1072&amp;'AQS Data'!$L$2:$L$1072&amp;'AQS Data'!$E$2:$E$1072,0)),"")</f>
        <v/>
      </c>
      <c r="M94" s="12" t="str">
        <f t="array" ref="M94">IFERROR(INDEX('AQS Data'!$P$2:$P$1072,MATCH(Summary!M$3&amp;MONTH(Summary!$F94)&amp;DAY(Summary!$F94)&amp;M$2,'AQS Data'!$N$2:$N$1072&amp;'AQS Data'!$M$2:$M$1072&amp;'AQS Data'!$L$2:$L$1072&amp;'AQS Data'!$E$2:$E$1072,0)),"")</f>
        <v/>
      </c>
      <c r="N94" s="12" t="str">
        <f t="array" ref="N94">IFERROR(INDEX('AQS Data'!$P$2:$P$1072,MATCH(Summary!N$3&amp;MONTH(Summary!$F94)&amp;DAY(Summary!$F94)&amp;N$2,'AQS Data'!$N$2:$N$1072&amp;'AQS Data'!$M$2:$M$1072&amp;'AQS Data'!$L$2:$L$1072&amp;'AQS Data'!$E$2:$E$1072,0)),"")</f>
        <v/>
      </c>
      <c r="O94" s="12" t="str">
        <f t="array" ref="O94">IFERROR(INDEX('AQS Data'!$P$2:$P$1072,MATCH(Summary!O$3&amp;MONTH(Summary!$F94)&amp;DAY(Summary!$F94)&amp;O$2,'AQS Data'!$N$2:$N$1072&amp;'AQS Data'!$M$2:$M$1072&amp;'AQS Data'!$L$2:$L$1072&amp;'AQS Data'!$E$2:$E$1072,0)),"")</f>
        <v/>
      </c>
      <c r="P94" s="12" t="str">
        <f t="array" ref="P94">IFERROR(INDEX('AQS Data'!$P$2:$P$1072,MATCH(Summary!P$3&amp;MONTH(Summary!$F94)&amp;DAY(Summary!$F94)&amp;P$2,'AQS Data'!$N$2:$N$1072&amp;'AQS Data'!$M$2:$M$1072&amp;'AQS Data'!$L$2:$L$1072&amp;'AQS Data'!$E$2:$E$1072,0)),"")</f>
        <v/>
      </c>
      <c r="Q94" s="12" t="str">
        <f t="array" ref="Q94">IFERROR(INDEX('AQS Data'!$P$2:$P$1072,MATCH(Summary!Q$3&amp;MONTH(Summary!$F94)&amp;DAY(Summary!$F94)&amp;Q$2,'AQS Data'!$N$2:$N$1072&amp;'AQS Data'!$M$2:$M$1072&amp;'AQS Data'!$L$2:$L$1072&amp;'AQS Data'!$E$2:$E$1072,0)),"")</f>
        <v/>
      </c>
      <c r="R94" s="12">
        <f t="array" ref="R94">IFERROR(INDEX('AQS Data'!$P$2:$P$1072,MATCH(Summary!R$3&amp;MONTH(Summary!$F94)&amp;DAY(Summary!$F94)&amp;R$2,'AQS Data'!$N$2:$N$1072&amp;'AQS Data'!$M$2:$M$1072&amp;'AQS Data'!$L$2:$L$1072&amp;'AQS Data'!$E$2:$E$1072,0)),"")</f>
        <v>2.7</v>
      </c>
      <c r="S94" s="12" t="str">
        <f t="array" ref="S94">IFERROR(INDEX('AQS Data'!$P$2:$P$1072,MATCH(Summary!S$3&amp;MONTH(Summary!$F94)&amp;DAY(Summary!$F94)&amp;S$2,'AQS Data'!$N$2:$N$1072&amp;'AQS Data'!$M$2:$M$1072&amp;'AQS Data'!$L$2:$L$1072&amp;'AQS Data'!$E$2:$E$1072,0)),"")</f>
        <v/>
      </c>
      <c r="T94" s="12" t="str">
        <f t="array" ref="T94">IFERROR(INDEX('AQS Data'!$P$2:$P$1072,MATCH(Summary!T$3&amp;MONTH(Summary!$F94)&amp;DAY(Summary!$F94)&amp;T$2,'AQS Data'!$N$2:$N$1072&amp;'AQS Data'!$M$2:$M$1072&amp;'AQS Data'!$L$2:$L$1072&amp;'AQS Data'!$E$2:$E$1072,0)),"")</f>
        <v/>
      </c>
      <c r="U94" s="12" t="str">
        <f t="array" ref="U94">IFERROR(INDEX('AQS Data'!$P$2:$P$1072,MATCH(Summary!U$3&amp;MONTH(Summary!$F94)&amp;DAY(Summary!$F94)&amp;U$2,'AQS Data'!$N$2:$N$1072&amp;'AQS Data'!$M$2:$M$1072&amp;'AQS Data'!$L$2:$L$1072&amp;'AQS Data'!$E$2:$E$1072,0)),"")</f>
        <v/>
      </c>
      <c r="V94" s="12">
        <f t="array" ref="V94">IFERROR(INDEX('AQS Data'!$P$2:$P$1072,MATCH(Summary!V$3&amp;MONTH(Summary!$F94)&amp;DAY(Summary!$F94)&amp;V$2,'AQS Data'!$N$2:$N$1072&amp;'AQS Data'!$M$2:$M$1072&amp;'AQS Data'!$L$2:$L$1072&amp;'AQS Data'!$E$2:$E$1072,0)),"")</f>
        <v>0</v>
      </c>
      <c r="W94" s="12" t="str">
        <f t="array" ref="W94">IFERROR(INDEX('AQS Data'!$P$2:$P$1072,MATCH(Summary!W$3&amp;MONTH(Summary!$F94)&amp;DAY(Summary!$F94)&amp;W$2,'AQS Data'!$N$2:$N$1072&amp;'AQS Data'!$M$2:$M$1072&amp;'AQS Data'!$L$2:$L$1072&amp;'AQS Data'!$E$2:$E$1072,0)),"")</f>
        <v/>
      </c>
      <c r="X94" s="19" t="str">
        <f t="array" ref="X94">IFERROR(INDEX('AQS Data'!$P$2:$P$1072,MATCH(Summary!X$3&amp;MONTH(Summary!$F94)&amp;DAY(Summary!$F94)&amp;X$2,'AQS Data'!$N$2:$N$1072&amp;'AQS Data'!$M$2:$M$1072&amp;'AQS Data'!$L$2:$L$1072&amp;'AQS Data'!$E$2:$E$1072,0)),"")</f>
        <v/>
      </c>
      <c r="Z94" s="25">
        <v>42977</v>
      </c>
      <c r="AA94" s="11">
        <f t="array" ref="AA94">IFERROR(INDEX('AQS Data'!$P$2:$P$1072,MATCH(Summary!AA$3&amp;MONTH(Summary!$F94)&amp;DAY(Summary!$F94)&amp;AA$2,'AQS Data'!$N$2:$N$1072&amp;'AQS Data'!$M$2:$M$1072&amp;'AQS Data'!$L$2:$L$1072&amp;'AQS Data'!$E$2:$E$1072,0)),"")</f>
        <v>2.2000000000000002</v>
      </c>
      <c r="AB94" s="12" t="str">
        <f t="array" ref="AB94">IFERROR(INDEX('AQS Data'!$P$2:$P$1072,MATCH(Summary!AB$3&amp;MONTH(Summary!$F94)&amp;DAY(Summary!$F94)&amp;AB$2,'AQS Data'!$N$2:$N$1072&amp;'AQS Data'!$M$2:$M$1072&amp;'AQS Data'!$L$2:$L$1072&amp;'AQS Data'!$E$2:$E$1072,0)),"")</f>
        <v/>
      </c>
      <c r="AC94" s="12" t="str">
        <f t="array" ref="AC94">IFERROR(INDEX('AQS Data'!$P$2:$P$1072,MATCH(Summary!AC$3&amp;MONTH(Summary!$F94)&amp;DAY(Summary!$F94)&amp;AC$2,'AQS Data'!$N$2:$N$1072&amp;'AQS Data'!$M$2:$M$1072&amp;'AQS Data'!$L$2:$L$1072&amp;'AQS Data'!$E$2:$E$1072,0)),"")</f>
        <v/>
      </c>
      <c r="AD94" s="12" t="str">
        <f t="array" ref="AD94">IFERROR(INDEX('AQS Data'!$P$2:$P$1072,MATCH(Summary!AD$3&amp;MONTH(Summary!$F94)&amp;DAY(Summary!$F94)&amp;AD$2,'AQS Data'!$N$2:$N$1072&amp;'AQS Data'!$M$2:$M$1072&amp;'AQS Data'!$L$2:$L$1072&amp;'AQS Data'!$E$2:$E$1072,0)),"")</f>
        <v/>
      </c>
      <c r="AE94" s="12">
        <f t="array" ref="AE94">IFERROR(INDEX('AQS Data'!$P$2:$P$1072,MATCH(Summary!AE$3&amp;MONTH(Summary!$F94)&amp;DAY(Summary!$F94)&amp;AE$2,'AQS Data'!$N$2:$N$1072&amp;'AQS Data'!$M$2:$M$1072&amp;'AQS Data'!$L$2:$L$1072&amp;'AQS Data'!$E$2:$E$1072,0)),"")</f>
        <v>3.8</v>
      </c>
      <c r="AF94" s="12" t="str">
        <f t="array" ref="AF94">IFERROR(INDEX('AQS Data'!$P$2:$P$1072,MATCH(Summary!AF$3&amp;MONTH(Summary!$F94)&amp;DAY(Summary!$F94)&amp;AF$2,'AQS Data'!$N$2:$N$1072&amp;'AQS Data'!$M$2:$M$1072&amp;'AQS Data'!$L$2:$L$1072&amp;'AQS Data'!$E$2:$E$1072,0)),"")</f>
        <v/>
      </c>
      <c r="AG94" s="19" t="str">
        <f t="array" ref="AG94">IFERROR(INDEX('AQS Data'!$P$2:$P$1072,MATCH(Summary!AG$3&amp;MONTH(Summary!$F94)&amp;DAY(Summary!$F94)&amp;AG$2,'AQS Data'!$N$2:$N$1072&amp;'AQS Data'!$M$2:$M$1072&amp;'AQS Data'!$L$2:$L$1072&amp;'AQS Data'!$E$2:$E$1072,0)),"")</f>
        <v/>
      </c>
      <c r="AI94" s="25">
        <v>42977</v>
      </c>
      <c r="AJ94" s="11" t="str">
        <f t="array" ref="AJ94">IFERROR(INDEX('AQS Data'!$P$2:$P$1072,MATCH(Summary!AJ$3&amp;MONTH(Summary!$F94)&amp;DAY(Summary!$F94)&amp;AJ$2,'AQS Data'!$N$2:$N$1072&amp;'AQS Data'!$M$2:$M$1072&amp;'AQS Data'!$L$2:$L$1072&amp;'AQS Data'!$E$2:$E$1072,0)),"")</f>
        <v/>
      </c>
      <c r="AK94" s="106"/>
      <c r="AL94" s="106"/>
      <c r="AM94" s="12" t="str">
        <f t="array" ref="AM94">IFERROR(INDEX('AQS Data'!$P$2:$P$1072,MATCH(Summary!AM$3&amp;MONTH(Summary!$F94)&amp;DAY(Summary!$F94)&amp;AM$2,'AQS Data'!$N$2:$N$1072&amp;'AQS Data'!$M$2:$M$1072&amp;'AQS Data'!$L$2:$L$1072&amp;'AQS Data'!$E$2:$E$1072,0)),"")</f>
        <v/>
      </c>
      <c r="AN94" s="19" t="str">
        <f t="array" ref="AN94">IFERROR(INDEX('AQS Data'!$P$2:$P$1072,MATCH(Summary!AN$3&amp;MONTH(Summary!$F94)&amp;DAY(Summary!$F94)&amp;AN$2,'AQS Data'!$N$2:$N$1072&amp;'AQS Data'!$M$2:$M$1072&amp;'AQS Data'!$L$2:$L$1072&amp;'AQS Data'!$E$2:$E$1072,0)),"")</f>
        <v/>
      </c>
    </row>
    <row r="95" spans="6:40" ht="15.75" thickBot="1" x14ac:dyDescent="0.3">
      <c r="F95" s="26">
        <v>42978</v>
      </c>
      <c r="G95" s="23">
        <f t="array" ref="G95">IFERROR(INDEX('AQS Data'!$P$2:$P$1072,MATCH(Summary!G$3&amp;MONTH(Summary!$F95)&amp;DAY(Summary!$F95)&amp;G$2,'AQS Data'!$N$2:$N$1072&amp;'AQS Data'!$M$2:$M$1072&amp;'AQS Data'!$L$2:$L$1072&amp;'AQS Data'!$E$2:$E$1072,0)),"")</f>
        <v>5.4</v>
      </c>
      <c r="H95" s="20">
        <f t="array" ref="H95">IFERROR(INDEX('AQS Data'!$P$2:$P$1072,MATCH(Summary!H$3&amp;MONTH(Summary!$F95)&amp;DAY(Summary!$F95)&amp;H$2,'AQS Data'!$N$2:$N$1072&amp;'AQS Data'!$M$2:$M$1072&amp;'AQS Data'!$L$2:$L$1072&amp;'AQS Data'!$E$2:$E$1072,0)),"")</f>
        <v>3.4</v>
      </c>
      <c r="I95" s="20" t="str">
        <f t="array" ref="I95">IFERROR(INDEX('AQS Data'!$P$2:$P$1072,MATCH(Summary!I$3&amp;MONTH(Summary!$F95)&amp;DAY(Summary!$F95)&amp;I$2,'AQS Data'!$N$2:$N$1072&amp;'AQS Data'!$M$2:$M$1072&amp;'AQS Data'!$L$2:$L$1072&amp;'AQS Data'!$E$2:$E$1072,0)),"")</f>
        <v/>
      </c>
      <c r="J95" s="20" t="str">
        <f t="array" ref="J95">IFERROR(INDEX('AQS Data'!$P$2:$P$1072,MATCH(Summary!J$3&amp;MONTH(Summary!$F95)&amp;DAY(Summary!$F95)&amp;J$2,'AQS Data'!$N$2:$N$1072&amp;'AQS Data'!$M$2:$M$1072&amp;'AQS Data'!$L$2:$L$1072&amp;'AQS Data'!$E$2:$E$1072,0)),"")</f>
        <v/>
      </c>
      <c r="K95" s="20">
        <f t="array" ref="K95">IFERROR(INDEX('AQS Data'!$P$2:$P$1072,MATCH(Summary!K$3&amp;MONTH(Summary!$F95)&amp;DAY(Summary!$F95)&amp;K$2,'AQS Data'!$N$2:$N$1072&amp;'AQS Data'!$M$2:$M$1072&amp;'AQS Data'!$L$2:$L$1072&amp;'AQS Data'!$E$2:$E$1072,0)),"")</f>
        <v>2.1</v>
      </c>
      <c r="L95" s="20">
        <f t="array" ref="L95">IFERROR(INDEX('AQS Data'!$P$2:$P$1072,MATCH(Summary!L$3&amp;MONTH(Summary!$F95)&amp;DAY(Summary!$F95)&amp;L$2,'AQS Data'!$N$2:$N$1072&amp;'AQS Data'!$M$2:$M$1072&amp;'AQS Data'!$L$2:$L$1072&amp;'AQS Data'!$E$2:$E$1072,0)),"")</f>
        <v>39.700000000000003</v>
      </c>
      <c r="M95" s="20" t="str">
        <f t="array" ref="M95">IFERROR(INDEX('AQS Data'!$P$2:$P$1072,MATCH(Summary!M$3&amp;MONTH(Summary!$F95)&amp;DAY(Summary!$F95)&amp;M$2,'AQS Data'!$N$2:$N$1072&amp;'AQS Data'!$M$2:$M$1072&amp;'AQS Data'!$L$2:$L$1072&amp;'AQS Data'!$E$2:$E$1072,0)),"")</f>
        <v/>
      </c>
      <c r="N95" s="20" t="str">
        <f t="array" ref="N95">IFERROR(INDEX('AQS Data'!$P$2:$P$1072,MATCH(Summary!N$3&amp;MONTH(Summary!$F95)&amp;DAY(Summary!$F95)&amp;N$2,'AQS Data'!$N$2:$N$1072&amp;'AQS Data'!$M$2:$M$1072&amp;'AQS Data'!$L$2:$L$1072&amp;'AQS Data'!$E$2:$E$1072,0)),"")</f>
        <v/>
      </c>
      <c r="O95" s="20">
        <f t="array" ref="O95">IFERROR(INDEX('AQS Data'!$P$2:$P$1072,MATCH(Summary!O$3&amp;MONTH(Summary!$F95)&amp;DAY(Summary!$F95)&amp;O$2,'AQS Data'!$N$2:$N$1072&amp;'AQS Data'!$M$2:$M$1072&amp;'AQS Data'!$L$2:$L$1072&amp;'AQS Data'!$E$2:$E$1072,0)),"")</f>
        <v>5.7</v>
      </c>
      <c r="P95" s="20">
        <f t="array" ref="P95">IFERROR(INDEX('AQS Data'!$P$2:$P$1072,MATCH(Summary!P$3&amp;MONTH(Summary!$F95)&amp;DAY(Summary!$F95)&amp;P$2,'AQS Data'!$N$2:$N$1072&amp;'AQS Data'!$M$2:$M$1072&amp;'AQS Data'!$L$2:$L$1072&amp;'AQS Data'!$E$2:$E$1072,0)),"")</f>
        <v>4</v>
      </c>
      <c r="Q95" s="20" t="str">
        <f t="array" ref="Q95">IFERROR(INDEX('AQS Data'!$P$2:$P$1072,MATCH(Summary!Q$3&amp;MONTH(Summary!$F95)&amp;DAY(Summary!$F95)&amp;Q$2,'AQS Data'!$N$2:$N$1072&amp;'AQS Data'!$M$2:$M$1072&amp;'AQS Data'!$L$2:$L$1072&amp;'AQS Data'!$E$2:$E$1072,0)),"")</f>
        <v/>
      </c>
      <c r="R95" s="20" t="str">
        <f t="array" ref="R95">IFERROR(INDEX('AQS Data'!$P$2:$P$1072,MATCH(Summary!R$3&amp;MONTH(Summary!$F95)&amp;DAY(Summary!$F95)&amp;R$2,'AQS Data'!$N$2:$N$1072&amp;'AQS Data'!$M$2:$M$1072&amp;'AQS Data'!$L$2:$L$1072&amp;'AQS Data'!$E$2:$E$1072,0)),"")</f>
        <v/>
      </c>
      <c r="S95" s="20">
        <f t="array" ref="S95">IFERROR(INDEX('AQS Data'!$P$2:$P$1072,MATCH(Summary!S$3&amp;MONTH(Summary!$F95)&amp;DAY(Summary!$F95)&amp;S$2,'AQS Data'!$N$2:$N$1072&amp;'AQS Data'!$M$2:$M$1072&amp;'AQS Data'!$L$2:$L$1072&amp;'AQS Data'!$E$2:$E$1072,0)),"")</f>
        <v>3.5</v>
      </c>
      <c r="T95" s="20">
        <f t="array" ref="T95">IFERROR(INDEX('AQS Data'!$P$2:$P$1072,MATCH(Summary!T$3&amp;MONTH(Summary!$F95)&amp;DAY(Summary!$F95)&amp;T$2,'AQS Data'!$N$2:$N$1072&amp;'AQS Data'!$M$2:$M$1072&amp;'AQS Data'!$L$2:$L$1072&amp;'AQS Data'!$E$2:$E$1072,0)),"")</f>
        <v>1.5</v>
      </c>
      <c r="U95" s="20" t="str">
        <f t="array" ref="U95">IFERROR(INDEX('AQS Data'!$P$2:$P$1072,MATCH(Summary!U$3&amp;MONTH(Summary!$F95)&amp;DAY(Summary!$F95)&amp;U$2,'AQS Data'!$N$2:$N$1072&amp;'AQS Data'!$M$2:$M$1072&amp;'AQS Data'!$L$2:$L$1072&amp;'AQS Data'!$E$2:$E$1072,0)),"")</f>
        <v/>
      </c>
      <c r="V95" s="20" t="str">
        <f t="array" ref="V95">IFERROR(INDEX('AQS Data'!$P$2:$P$1072,MATCH(Summary!V$3&amp;MONTH(Summary!$F95)&amp;DAY(Summary!$F95)&amp;V$2,'AQS Data'!$N$2:$N$1072&amp;'AQS Data'!$M$2:$M$1072&amp;'AQS Data'!$L$2:$L$1072&amp;'AQS Data'!$E$2:$E$1072,0)),"")</f>
        <v/>
      </c>
      <c r="W95" s="20">
        <f t="array" ref="W95">IFERROR(INDEX('AQS Data'!$P$2:$P$1072,MATCH(Summary!W$3&amp;MONTH(Summary!$F95)&amp;DAY(Summary!$F95)&amp;W$2,'AQS Data'!$N$2:$N$1072&amp;'AQS Data'!$M$2:$M$1072&amp;'AQS Data'!$L$2:$L$1072&amp;'AQS Data'!$E$2:$E$1072,0)),"")</f>
        <v>4.7</v>
      </c>
      <c r="X95" s="21">
        <f t="array" ref="X95">IFERROR(INDEX('AQS Data'!$P$2:$P$1072,MATCH(Summary!X$3&amp;MONTH(Summary!$F95)&amp;DAY(Summary!$F95)&amp;X$2,'AQS Data'!$N$2:$N$1072&amp;'AQS Data'!$M$2:$M$1072&amp;'AQS Data'!$L$2:$L$1072&amp;'AQS Data'!$E$2:$E$1072,0)),"")</f>
        <v>3.2</v>
      </c>
      <c r="Z95" s="26">
        <v>42978</v>
      </c>
      <c r="AA95" s="23" t="str">
        <f t="array" ref="AA95">IFERROR(INDEX('AQS Data'!$P$2:$P$1072,MATCH(Summary!AA$3&amp;MONTH(Summary!$F95)&amp;DAY(Summary!$F95)&amp;AA$2,'AQS Data'!$N$2:$N$1072&amp;'AQS Data'!$M$2:$M$1072&amp;'AQS Data'!$L$2:$L$1072&amp;'AQS Data'!$E$2:$E$1072,0)),"")</f>
        <v/>
      </c>
      <c r="AB95" s="20">
        <f t="array" ref="AB95">IFERROR(INDEX('AQS Data'!$P$2:$P$1072,MATCH(Summary!AB$3&amp;MONTH(Summary!$F95)&amp;DAY(Summary!$F95)&amp;AB$2,'AQS Data'!$N$2:$N$1072&amp;'AQS Data'!$M$2:$M$1072&amp;'AQS Data'!$L$2:$L$1072&amp;'AQS Data'!$E$2:$E$1072,0)),"")</f>
        <v>2.1</v>
      </c>
      <c r="AC95" s="20">
        <f t="array" ref="AC95">IFERROR(INDEX('AQS Data'!$P$2:$P$1072,MATCH(Summary!AC$3&amp;MONTH(Summary!$F95)&amp;DAY(Summary!$F95)&amp;AC$2,'AQS Data'!$N$2:$N$1072&amp;'AQS Data'!$M$2:$M$1072&amp;'AQS Data'!$L$2:$L$1072&amp;'AQS Data'!$E$2:$E$1072,0)),"")</f>
        <v>1.3</v>
      </c>
      <c r="AD95" s="20" t="str">
        <f t="array" ref="AD95">IFERROR(INDEX('AQS Data'!$P$2:$P$1072,MATCH(Summary!AD$3&amp;MONTH(Summary!$F95)&amp;DAY(Summary!$F95)&amp;AD$2,'AQS Data'!$N$2:$N$1072&amp;'AQS Data'!$M$2:$M$1072&amp;'AQS Data'!$L$2:$L$1072&amp;'AQS Data'!$E$2:$E$1072,0)),"")</f>
        <v/>
      </c>
      <c r="AE95" s="20" t="str">
        <f t="array" ref="AE95">IFERROR(INDEX('AQS Data'!$P$2:$P$1072,MATCH(Summary!AE$3&amp;MONTH(Summary!$F95)&amp;DAY(Summary!$F95)&amp;AE$2,'AQS Data'!$N$2:$N$1072&amp;'AQS Data'!$M$2:$M$1072&amp;'AQS Data'!$L$2:$L$1072&amp;'AQS Data'!$E$2:$E$1072,0)),"")</f>
        <v/>
      </c>
      <c r="AF95" s="20">
        <f t="array" ref="AF95">IFERROR(INDEX('AQS Data'!$P$2:$P$1072,MATCH(Summary!AF$3&amp;MONTH(Summary!$F95)&amp;DAY(Summary!$F95)&amp;AF$2,'AQS Data'!$N$2:$N$1072&amp;'AQS Data'!$M$2:$M$1072&amp;'AQS Data'!$L$2:$L$1072&amp;'AQS Data'!$E$2:$E$1072,0)),"")</f>
        <v>1.2</v>
      </c>
      <c r="AG95" s="21">
        <f t="array" ref="AG95">IFERROR(INDEX('AQS Data'!$P$2:$P$1072,MATCH(Summary!AG$3&amp;MONTH(Summary!$F95)&amp;DAY(Summary!$F95)&amp;AG$2,'AQS Data'!$N$2:$N$1072&amp;'AQS Data'!$M$2:$M$1072&amp;'AQS Data'!$L$2:$L$1072&amp;'AQS Data'!$E$2:$E$1072,0)),"")</f>
        <v>4.2</v>
      </c>
      <c r="AI95" s="26">
        <v>42978</v>
      </c>
      <c r="AJ95" s="23">
        <f t="array" ref="AJ95">IFERROR(INDEX('AQS Data'!$P$2:$P$1072,MATCH(Summary!AJ$3&amp;MONTH(Summary!$F95)&amp;DAY(Summary!$F95)&amp;AJ$2,'AQS Data'!$N$2:$N$1072&amp;'AQS Data'!$M$2:$M$1072&amp;'AQS Data'!$L$2:$L$1072&amp;'AQS Data'!$E$2:$E$1072,0)),"")</f>
        <v>1</v>
      </c>
      <c r="AK95" s="107"/>
      <c r="AL95" s="107"/>
      <c r="AM95" s="20">
        <f t="array" ref="AM95">IFERROR(INDEX('AQS Data'!$P$2:$P$1072,MATCH(Summary!AM$3&amp;MONTH(Summary!$F95)&amp;DAY(Summary!$F95)&amp;AM$2,'AQS Data'!$N$2:$N$1072&amp;'AQS Data'!$M$2:$M$1072&amp;'AQS Data'!$L$2:$L$1072&amp;'AQS Data'!$E$2:$E$1072,0)),"")</f>
        <v>1.2</v>
      </c>
      <c r="AN95" s="21">
        <f t="array" ref="AN95">IFERROR(INDEX('AQS Data'!$P$2:$P$1072,MATCH(Summary!AN$3&amp;MONTH(Summary!$F95)&amp;DAY(Summary!$F95)&amp;AN$2,'AQS Data'!$N$2:$N$1072&amp;'AQS Data'!$M$2:$M$1072&amp;'AQS Data'!$L$2:$L$1072&amp;'AQS Data'!$E$2:$E$1072,0)),"")</f>
        <v>4</v>
      </c>
    </row>
    <row r="96" spans="6:40" x14ac:dyDescent="0.25"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Z96" s="3"/>
      <c r="AA96" s="3"/>
      <c r="AB96" s="3"/>
      <c r="AC96" s="3"/>
      <c r="AD96" s="3"/>
      <c r="AE96" s="3"/>
      <c r="AF96" s="3"/>
      <c r="AG96" s="3"/>
      <c r="AI96" s="3"/>
      <c r="AJ96" s="3"/>
      <c r="AK96" s="3"/>
      <c r="AL96" s="3"/>
      <c r="AM96" s="3"/>
      <c r="AN96" s="3"/>
    </row>
    <row r="97" spans="6:40" ht="15.75" thickBot="1" x14ac:dyDescent="0.3"/>
    <row r="98" spans="6:40" x14ac:dyDescent="0.25">
      <c r="F98" s="29" t="s">
        <v>57</v>
      </c>
      <c r="G98" s="27">
        <v>10</v>
      </c>
      <c r="H98" s="13">
        <v>10</v>
      </c>
      <c r="I98" s="13">
        <v>10</v>
      </c>
      <c r="J98" s="13">
        <v>10</v>
      </c>
      <c r="K98" s="13">
        <v>10</v>
      </c>
      <c r="L98" s="13">
        <v>10</v>
      </c>
      <c r="M98" s="13">
        <v>10</v>
      </c>
      <c r="N98" s="13">
        <v>10</v>
      </c>
      <c r="O98" s="13">
        <v>10</v>
      </c>
      <c r="P98" s="13">
        <v>10</v>
      </c>
      <c r="Q98" s="13">
        <v>10</v>
      </c>
      <c r="R98" s="13">
        <v>10</v>
      </c>
      <c r="S98" s="13">
        <v>10</v>
      </c>
      <c r="T98" s="13">
        <v>10</v>
      </c>
      <c r="U98" s="13">
        <v>10</v>
      </c>
      <c r="V98" s="13">
        <v>10</v>
      </c>
      <c r="W98" s="13">
        <v>10</v>
      </c>
      <c r="X98" s="14">
        <v>10</v>
      </c>
      <c r="Z98" s="29" t="s">
        <v>57</v>
      </c>
      <c r="AA98" s="27">
        <v>34</v>
      </c>
      <c r="AB98" s="13">
        <v>34</v>
      </c>
      <c r="AC98" s="13">
        <v>34</v>
      </c>
      <c r="AD98" s="13">
        <v>34</v>
      </c>
      <c r="AE98" s="13">
        <v>34</v>
      </c>
      <c r="AF98" s="13">
        <v>34</v>
      </c>
      <c r="AG98" s="14">
        <v>34</v>
      </c>
      <c r="AI98" s="29" t="s">
        <v>57</v>
      </c>
      <c r="AJ98" s="27">
        <v>35</v>
      </c>
      <c r="AK98" s="13">
        <v>35</v>
      </c>
      <c r="AL98" s="13">
        <v>35</v>
      </c>
      <c r="AM98" s="13">
        <v>35</v>
      </c>
      <c r="AN98" s="14">
        <v>35</v>
      </c>
    </row>
    <row r="99" spans="6:40" ht="15.75" thickBot="1" x14ac:dyDescent="0.3">
      <c r="F99" s="30" t="s">
        <v>50</v>
      </c>
      <c r="G99" s="28">
        <v>1999</v>
      </c>
      <c r="H99" s="15">
        <f>G99+1</f>
        <v>2000</v>
      </c>
      <c r="I99" s="15">
        <f t="shared" ref="I99" si="3">H99+1</f>
        <v>2001</v>
      </c>
      <c r="J99" s="15">
        <f t="shared" ref="J99" si="4">I99+1</f>
        <v>2002</v>
      </c>
      <c r="K99" s="15">
        <f t="shared" ref="K99" si="5">J99+1</f>
        <v>2003</v>
      </c>
      <c r="L99" s="15">
        <f t="shared" ref="L99" si="6">K99+1</f>
        <v>2004</v>
      </c>
      <c r="M99" s="15">
        <f t="shared" ref="M99" si="7">L99+1</f>
        <v>2005</v>
      </c>
      <c r="N99" s="15">
        <f t="shared" ref="N99" si="8">M99+1</f>
        <v>2006</v>
      </c>
      <c r="O99" s="15">
        <f t="shared" ref="O99" si="9">N99+1</f>
        <v>2007</v>
      </c>
      <c r="P99" s="15">
        <f t="shared" ref="P99" si="10">O99+1</f>
        <v>2008</v>
      </c>
      <c r="Q99" s="15">
        <f t="shared" ref="Q99" si="11">P99+1</f>
        <v>2009</v>
      </c>
      <c r="R99" s="15">
        <f t="shared" ref="R99" si="12">Q99+1</f>
        <v>2010</v>
      </c>
      <c r="S99" s="15">
        <f t="shared" ref="S99" si="13">R99+1</f>
        <v>2011</v>
      </c>
      <c r="T99" s="15">
        <f t="shared" ref="T99" si="14">S99+1</f>
        <v>2012</v>
      </c>
      <c r="U99" s="15">
        <f t="shared" ref="U99" si="15">T99+1</f>
        <v>2013</v>
      </c>
      <c r="V99" s="15">
        <f t="shared" ref="V99" si="16">U99+1</f>
        <v>2014</v>
      </c>
      <c r="W99" s="15">
        <f t="shared" ref="W99" si="17">V99+1</f>
        <v>2015</v>
      </c>
      <c r="X99" s="16">
        <f t="shared" ref="X99" si="18">W99+1</f>
        <v>2016</v>
      </c>
      <c r="Z99" s="30" t="s">
        <v>50</v>
      </c>
      <c r="AA99" s="28">
        <v>2010</v>
      </c>
      <c r="AB99" s="15">
        <f t="shared" ref="AB99" si="19">AA99+1</f>
        <v>2011</v>
      </c>
      <c r="AC99" s="15">
        <f t="shared" ref="AC99" si="20">AB99+1</f>
        <v>2012</v>
      </c>
      <c r="AD99" s="15">
        <f t="shared" ref="AD99" si="21">AC99+1</f>
        <v>2013</v>
      </c>
      <c r="AE99" s="15">
        <f t="shared" ref="AE99" si="22">AD99+1</f>
        <v>2014</v>
      </c>
      <c r="AF99" s="15">
        <f t="shared" ref="AF99" si="23">AE99+1</f>
        <v>2015</v>
      </c>
      <c r="AG99" s="16">
        <f t="shared" ref="AG99" si="24">AF99+1</f>
        <v>2016</v>
      </c>
      <c r="AI99" s="30" t="s">
        <v>50</v>
      </c>
      <c r="AJ99" s="28">
        <v>2012</v>
      </c>
      <c r="AK99" s="15">
        <f t="shared" ref="AK99" si="25">AJ99+1</f>
        <v>2013</v>
      </c>
      <c r="AL99" s="15">
        <f t="shared" ref="AL99" si="26">AK99+1</f>
        <v>2014</v>
      </c>
      <c r="AM99" s="15">
        <f t="shared" ref="AM99" si="27">AL99+1</f>
        <v>2015</v>
      </c>
      <c r="AN99" s="16">
        <f t="shared" ref="AN99" si="28">AM99+1</f>
        <v>2016</v>
      </c>
    </row>
    <row r="100" spans="6:40" x14ac:dyDescent="0.25">
      <c r="F100" s="83">
        <v>1</v>
      </c>
      <c r="G100">
        <f>IFERROR(LARGE(G$4:G$95,$F100),"")</f>
        <v>14</v>
      </c>
      <c r="H100">
        <f t="shared" ref="H100:X114" si="29">IFERROR(LARGE(H$4:H$95,$F100),"")</f>
        <v>90.7</v>
      </c>
      <c r="I100">
        <f t="shared" si="29"/>
        <v>32.200000000000003</v>
      </c>
      <c r="J100">
        <f t="shared" si="29"/>
        <v>83.4</v>
      </c>
      <c r="K100">
        <f t="shared" si="29"/>
        <v>7.5</v>
      </c>
      <c r="L100">
        <f t="shared" si="29"/>
        <v>505.6</v>
      </c>
      <c r="M100">
        <f t="shared" si="29"/>
        <v>33.5</v>
      </c>
      <c r="N100">
        <f t="shared" si="29"/>
        <v>27.4</v>
      </c>
      <c r="O100">
        <f t="shared" si="29"/>
        <v>12.4</v>
      </c>
      <c r="P100">
        <f t="shared" si="29"/>
        <v>8.1</v>
      </c>
      <c r="Q100">
        <f t="shared" si="29"/>
        <v>159.5</v>
      </c>
      <c r="R100">
        <f t="shared" si="29"/>
        <v>44.5</v>
      </c>
      <c r="S100">
        <f t="shared" si="29"/>
        <v>22.4</v>
      </c>
      <c r="T100">
        <f t="shared" si="29"/>
        <v>14.8</v>
      </c>
      <c r="U100">
        <f t="shared" si="29"/>
        <v>58.7</v>
      </c>
      <c r="V100">
        <f t="shared" si="29"/>
        <v>4.8</v>
      </c>
      <c r="W100">
        <f t="shared" si="29"/>
        <v>105</v>
      </c>
      <c r="X100">
        <f t="shared" si="29"/>
        <v>6.8</v>
      </c>
      <c r="Z100" s="8"/>
      <c r="AA100">
        <f t="shared" ref="AA100:AG115" si="30">IFERROR(LARGE(AA$4:AA$95,$F100),"")</f>
        <v>41.5</v>
      </c>
      <c r="AB100">
        <f t="shared" si="30"/>
        <v>20.100000000000001</v>
      </c>
      <c r="AC100">
        <f t="shared" si="30"/>
        <v>16</v>
      </c>
      <c r="AD100">
        <f t="shared" si="30"/>
        <v>58</v>
      </c>
      <c r="AE100">
        <f t="shared" si="30"/>
        <v>5.7</v>
      </c>
      <c r="AF100">
        <f t="shared" si="30"/>
        <v>102.4</v>
      </c>
      <c r="AG100">
        <f t="shared" si="30"/>
        <v>7</v>
      </c>
      <c r="AI100" s="8"/>
      <c r="AJ100">
        <f t="shared" ref="AJ100:AJ131" si="31">IFERROR(LARGE(AJ$4:AJ$95,$F100),"")</f>
        <v>14.4</v>
      </c>
      <c r="AM100">
        <f t="shared" ref="AM100:AN115" si="32">IFERROR(LARGE(AM$4:AM$95,$F100),"")</f>
        <v>95</v>
      </c>
      <c r="AN100">
        <f t="shared" si="32"/>
        <v>7.7</v>
      </c>
    </row>
    <row r="101" spans="6:40" x14ac:dyDescent="0.25">
      <c r="F101" s="87">
        <f>F100+1</f>
        <v>2</v>
      </c>
      <c r="G101">
        <f t="shared" ref="G101:V130" si="33">IFERROR(LARGE(G$4:G$95,$F101),"")</f>
        <v>14</v>
      </c>
      <c r="H101">
        <f t="shared" si="29"/>
        <v>53.3</v>
      </c>
      <c r="I101">
        <f t="shared" si="29"/>
        <v>11.5</v>
      </c>
      <c r="J101">
        <f t="shared" si="29"/>
        <v>42.3</v>
      </c>
      <c r="K101">
        <f t="shared" si="29"/>
        <v>7</v>
      </c>
      <c r="L101">
        <f t="shared" si="29"/>
        <v>468.6</v>
      </c>
      <c r="M101">
        <f t="shared" si="29"/>
        <v>32.1</v>
      </c>
      <c r="N101">
        <f t="shared" si="29"/>
        <v>12.5</v>
      </c>
      <c r="O101">
        <f t="shared" si="29"/>
        <v>8.8000000000000007</v>
      </c>
      <c r="P101">
        <f t="shared" si="29"/>
        <v>6.4</v>
      </c>
      <c r="Q101">
        <f t="shared" si="29"/>
        <v>127.7</v>
      </c>
      <c r="R101">
        <f t="shared" si="29"/>
        <v>23.4</v>
      </c>
      <c r="S101">
        <f t="shared" si="29"/>
        <v>4.5</v>
      </c>
      <c r="T101">
        <f t="shared" si="29"/>
        <v>6.3</v>
      </c>
      <c r="U101">
        <f t="shared" si="29"/>
        <v>34.4</v>
      </c>
      <c r="V101">
        <f t="shared" si="29"/>
        <v>4.4000000000000004</v>
      </c>
      <c r="W101">
        <f t="shared" si="29"/>
        <v>68.3</v>
      </c>
      <c r="X101">
        <f t="shared" si="29"/>
        <v>6.8</v>
      </c>
      <c r="Z101" s="8"/>
      <c r="AA101">
        <f t="shared" si="30"/>
        <v>22.9</v>
      </c>
      <c r="AB101">
        <f t="shared" si="30"/>
        <v>4</v>
      </c>
      <c r="AC101">
        <f t="shared" si="30"/>
        <v>6.7</v>
      </c>
      <c r="AD101">
        <f t="shared" si="30"/>
        <v>32.799999999999997</v>
      </c>
      <c r="AE101">
        <f t="shared" si="30"/>
        <v>4.8</v>
      </c>
      <c r="AF101">
        <f t="shared" si="30"/>
        <v>68.8</v>
      </c>
      <c r="AG101">
        <f t="shared" si="30"/>
        <v>6.4</v>
      </c>
      <c r="AI101" s="8"/>
      <c r="AJ101">
        <f t="shared" si="31"/>
        <v>13.2</v>
      </c>
      <c r="AM101">
        <f t="shared" si="32"/>
        <v>83.2</v>
      </c>
      <c r="AN101">
        <f t="shared" si="32"/>
        <v>7.3</v>
      </c>
    </row>
    <row r="102" spans="6:40" x14ac:dyDescent="0.25">
      <c r="F102" s="84">
        <f t="shared" ref="F102:F130" si="34">F101+1</f>
        <v>3</v>
      </c>
      <c r="G102">
        <f t="shared" si="33"/>
        <v>12.9</v>
      </c>
      <c r="H102">
        <f t="shared" si="29"/>
        <v>45.3</v>
      </c>
      <c r="I102">
        <f t="shared" si="29"/>
        <v>7.5</v>
      </c>
      <c r="J102">
        <f t="shared" si="29"/>
        <v>28.8</v>
      </c>
      <c r="K102">
        <f t="shared" si="29"/>
        <v>6.6</v>
      </c>
      <c r="L102">
        <f t="shared" si="29"/>
        <v>379</v>
      </c>
      <c r="M102">
        <f t="shared" si="29"/>
        <v>28.9</v>
      </c>
      <c r="N102">
        <f t="shared" si="29"/>
        <v>4.5999999999999996</v>
      </c>
      <c r="O102">
        <f t="shared" si="29"/>
        <v>5.7</v>
      </c>
      <c r="P102">
        <f t="shared" si="29"/>
        <v>5.0999999999999996</v>
      </c>
      <c r="Q102">
        <f t="shared" si="29"/>
        <v>89.7</v>
      </c>
      <c r="R102">
        <f t="shared" si="29"/>
        <v>21.3</v>
      </c>
      <c r="S102">
        <f t="shared" si="29"/>
        <v>4.3</v>
      </c>
      <c r="T102">
        <f t="shared" si="29"/>
        <v>4.0999999999999996</v>
      </c>
      <c r="U102">
        <f t="shared" si="29"/>
        <v>32.6</v>
      </c>
      <c r="V102">
        <f t="shared" si="29"/>
        <v>4.0999999999999996</v>
      </c>
      <c r="W102">
        <f t="shared" si="29"/>
        <v>57.1</v>
      </c>
      <c r="X102">
        <f t="shared" si="29"/>
        <v>6.7</v>
      </c>
      <c r="Z102" s="8"/>
      <c r="AA102">
        <f t="shared" si="30"/>
        <v>18.899999999999999</v>
      </c>
      <c r="AB102">
        <f t="shared" si="30"/>
        <v>3.7</v>
      </c>
      <c r="AC102">
        <f t="shared" si="30"/>
        <v>6.3</v>
      </c>
      <c r="AD102">
        <f t="shared" si="30"/>
        <v>27.4</v>
      </c>
      <c r="AE102">
        <f t="shared" si="30"/>
        <v>4.5</v>
      </c>
      <c r="AF102">
        <f t="shared" si="30"/>
        <v>60</v>
      </c>
      <c r="AG102">
        <f t="shared" si="30"/>
        <v>5</v>
      </c>
      <c r="AI102" s="8"/>
      <c r="AJ102">
        <f t="shared" si="31"/>
        <v>11.9</v>
      </c>
      <c r="AM102">
        <f t="shared" si="32"/>
        <v>54.5</v>
      </c>
      <c r="AN102">
        <f t="shared" si="32"/>
        <v>5.4</v>
      </c>
    </row>
    <row r="103" spans="6:40" x14ac:dyDescent="0.25">
      <c r="F103" s="85">
        <f t="shared" si="34"/>
        <v>4</v>
      </c>
      <c r="G103">
        <f t="shared" si="33"/>
        <v>8.5</v>
      </c>
      <c r="H103">
        <f t="shared" si="29"/>
        <v>39.4</v>
      </c>
      <c r="I103">
        <f t="shared" si="29"/>
        <v>7.4</v>
      </c>
      <c r="J103">
        <f t="shared" si="29"/>
        <v>24.4</v>
      </c>
      <c r="K103">
        <f t="shared" si="29"/>
        <v>6.2</v>
      </c>
      <c r="L103">
        <f t="shared" si="29"/>
        <v>378.8</v>
      </c>
      <c r="M103">
        <f t="shared" si="29"/>
        <v>20.6</v>
      </c>
      <c r="N103">
        <f t="shared" si="29"/>
        <v>4.2</v>
      </c>
      <c r="O103">
        <f t="shared" si="29"/>
        <v>5.7</v>
      </c>
      <c r="P103">
        <f t="shared" si="29"/>
        <v>4</v>
      </c>
      <c r="Q103">
        <f t="shared" si="29"/>
        <v>75.3</v>
      </c>
      <c r="R103">
        <f t="shared" si="29"/>
        <v>10.9</v>
      </c>
      <c r="S103">
        <f t="shared" si="29"/>
        <v>4.2</v>
      </c>
      <c r="T103">
        <f t="shared" si="29"/>
        <v>3.7</v>
      </c>
      <c r="U103">
        <f t="shared" si="29"/>
        <v>23.4</v>
      </c>
      <c r="V103">
        <f t="shared" si="29"/>
        <v>4</v>
      </c>
      <c r="W103">
        <f t="shared" si="29"/>
        <v>44.3</v>
      </c>
      <c r="X103">
        <f t="shared" si="29"/>
        <v>3.7</v>
      </c>
      <c r="Z103" s="8"/>
      <c r="AA103">
        <f t="shared" si="30"/>
        <v>11.5</v>
      </c>
      <c r="AB103">
        <f t="shared" si="30"/>
        <v>3.6</v>
      </c>
      <c r="AC103">
        <f t="shared" si="30"/>
        <v>6.2</v>
      </c>
      <c r="AD103">
        <f t="shared" si="30"/>
        <v>21</v>
      </c>
      <c r="AE103">
        <f t="shared" si="30"/>
        <v>4.4000000000000004</v>
      </c>
      <c r="AF103">
        <f t="shared" si="30"/>
        <v>45.2</v>
      </c>
      <c r="AG103">
        <f t="shared" si="30"/>
        <v>4.2</v>
      </c>
      <c r="AI103" s="8"/>
      <c r="AJ103">
        <f t="shared" si="31"/>
        <v>9.1999999999999993</v>
      </c>
      <c r="AM103">
        <f t="shared" si="32"/>
        <v>45.4</v>
      </c>
      <c r="AN103">
        <f t="shared" si="32"/>
        <v>4.5999999999999996</v>
      </c>
    </row>
    <row r="104" spans="6:40" x14ac:dyDescent="0.25">
      <c r="F104" s="85">
        <f t="shared" si="34"/>
        <v>5</v>
      </c>
      <c r="G104">
        <f t="shared" si="33"/>
        <v>8.1</v>
      </c>
      <c r="H104">
        <f t="shared" si="29"/>
        <v>17</v>
      </c>
      <c r="I104">
        <f t="shared" si="29"/>
        <v>6.5</v>
      </c>
      <c r="J104">
        <f t="shared" si="29"/>
        <v>13.8</v>
      </c>
      <c r="K104">
        <f t="shared" si="29"/>
        <v>6.1</v>
      </c>
      <c r="L104">
        <f t="shared" si="29"/>
        <v>336.1</v>
      </c>
      <c r="M104">
        <f t="shared" si="29"/>
        <v>16</v>
      </c>
      <c r="N104">
        <f t="shared" si="29"/>
        <v>4.0999999999999996</v>
      </c>
      <c r="O104">
        <f t="shared" si="29"/>
        <v>5.6</v>
      </c>
      <c r="P104">
        <f t="shared" si="29"/>
        <v>3.8</v>
      </c>
      <c r="Q104">
        <f t="shared" si="29"/>
        <v>61</v>
      </c>
      <c r="R104">
        <f t="shared" si="29"/>
        <v>10.9</v>
      </c>
      <c r="S104">
        <f t="shared" si="29"/>
        <v>4</v>
      </c>
      <c r="T104">
        <f t="shared" si="29"/>
        <v>3.6</v>
      </c>
      <c r="U104">
        <f t="shared" si="29"/>
        <v>20.6</v>
      </c>
      <c r="V104">
        <f t="shared" si="29"/>
        <v>3.7</v>
      </c>
      <c r="W104">
        <f t="shared" si="29"/>
        <v>14.6</v>
      </c>
      <c r="X104">
        <f t="shared" si="29"/>
        <v>3.5</v>
      </c>
      <c r="Z104" s="8"/>
      <c r="AA104">
        <f t="shared" si="30"/>
        <v>9.5</v>
      </c>
      <c r="AB104">
        <f t="shared" si="30"/>
        <v>3.3</v>
      </c>
      <c r="AC104">
        <f t="shared" si="30"/>
        <v>5.9</v>
      </c>
      <c r="AD104">
        <f t="shared" si="30"/>
        <v>20.7</v>
      </c>
      <c r="AE104">
        <f t="shared" si="30"/>
        <v>3.8</v>
      </c>
      <c r="AF104">
        <f t="shared" si="30"/>
        <v>15.2</v>
      </c>
      <c r="AG104">
        <f t="shared" si="30"/>
        <v>4.2</v>
      </c>
      <c r="AI104" s="8"/>
      <c r="AJ104">
        <f t="shared" si="31"/>
        <v>7.7</v>
      </c>
      <c r="AM104">
        <f t="shared" si="32"/>
        <v>22.1</v>
      </c>
      <c r="AN104">
        <f t="shared" si="32"/>
        <v>4</v>
      </c>
    </row>
    <row r="105" spans="6:40" x14ac:dyDescent="0.25">
      <c r="F105" s="85">
        <f t="shared" si="34"/>
        <v>6</v>
      </c>
      <c r="G105">
        <f t="shared" si="33"/>
        <v>7.6</v>
      </c>
      <c r="H105">
        <f t="shared" si="29"/>
        <v>10.8</v>
      </c>
      <c r="I105">
        <f t="shared" si="29"/>
        <v>6</v>
      </c>
      <c r="J105">
        <f t="shared" si="29"/>
        <v>10</v>
      </c>
      <c r="K105">
        <f t="shared" si="29"/>
        <v>6.1</v>
      </c>
      <c r="L105">
        <f t="shared" si="29"/>
        <v>327.39999999999998</v>
      </c>
      <c r="M105">
        <f t="shared" si="29"/>
        <v>8.6999999999999993</v>
      </c>
      <c r="N105">
        <f t="shared" si="29"/>
        <v>4</v>
      </c>
      <c r="O105">
        <f t="shared" si="29"/>
        <v>5.3</v>
      </c>
      <c r="P105">
        <f t="shared" si="29"/>
        <v>3.6</v>
      </c>
      <c r="Q105">
        <f t="shared" si="29"/>
        <v>44.1</v>
      </c>
      <c r="R105">
        <f t="shared" si="29"/>
        <v>10.1</v>
      </c>
      <c r="S105">
        <f t="shared" si="29"/>
        <v>3.7</v>
      </c>
      <c r="T105">
        <f t="shared" si="29"/>
        <v>3.5</v>
      </c>
      <c r="U105">
        <f t="shared" si="29"/>
        <v>12.1</v>
      </c>
      <c r="V105">
        <f t="shared" si="29"/>
        <v>3.7</v>
      </c>
      <c r="W105">
        <f t="shared" si="29"/>
        <v>14.6</v>
      </c>
      <c r="X105">
        <f t="shared" si="29"/>
        <v>3.4</v>
      </c>
      <c r="Z105" s="8"/>
      <c r="AA105">
        <f t="shared" si="30"/>
        <v>9</v>
      </c>
      <c r="AB105">
        <f t="shared" si="30"/>
        <v>3.1</v>
      </c>
      <c r="AC105">
        <f t="shared" si="30"/>
        <v>5.5</v>
      </c>
      <c r="AD105">
        <f t="shared" si="30"/>
        <v>12.8</v>
      </c>
      <c r="AE105">
        <f t="shared" si="30"/>
        <v>3.4</v>
      </c>
      <c r="AF105">
        <f t="shared" si="30"/>
        <v>15</v>
      </c>
      <c r="AG105">
        <f t="shared" si="30"/>
        <v>3.4</v>
      </c>
      <c r="AI105" s="8"/>
      <c r="AJ105">
        <f t="shared" si="31"/>
        <v>7.6</v>
      </c>
      <c r="AM105">
        <f t="shared" si="32"/>
        <v>15.4</v>
      </c>
      <c r="AN105">
        <f t="shared" si="32"/>
        <v>4</v>
      </c>
    </row>
    <row r="106" spans="6:40" x14ac:dyDescent="0.25">
      <c r="F106" s="85">
        <f t="shared" si="34"/>
        <v>7</v>
      </c>
      <c r="G106">
        <f t="shared" si="33"/>
        <v>7</v>
      </c>
      <c r="H106">
        <f t="shared" si="29"/>
        <v>6.6</v>
      </c>
      <c r="I106">
        <f t="shared" si="29"/>
        <v>5.7</v>
      </c>
      <c r="J106">
        <f t="shared" si="29"/>
        <v>9.1</v>
      </c>
      <c r="K106">
        <f t="shared" si="29"/>
        <v>5.2</v>
      </c>
      <c r="L106">
        <f t="shared" si="29"/>
        <v>212.8</v>
      </c>
      <c r="M106">
        <f t="shared" si="29"/>
        <v>7</v>
      </c>
      <c r="N106">
        <f t="shared" si="29"/>
        <v>4</v>
      </c>
      <c r="O106">
        <f t="shared" si="29"/>
        <v>5.2</v>
      </c>
      <c r="P106">
        <f t="shared" si="29"/>
        <v>3.2</v>
      </c>
      <c r="Q106">
        <f t="shared" si="29"/>
        <v>25.6</v>
      </c>
      <c r="R106">
        <f t="shared" si="29"/>
        <v>9.8000000000000007</v>
      </c>
      <c r="S106">
        <f t="shared" si="29"/>
        <v>3.7</v>
      </c>
      <c r="T106">
        <f t="shared" si="29"/>
        <v>3.3</v>
      </c>
      <c r="U106">
        <f t="shared" si="29"/>
        <v>11.9</v>
      </c>
      <c r="V106">
        <f t="shared" si="29"/>
        <v>3.6</v>
      </c>
      <c r="W106">
        <f t="shared" si="29"/>
        <v>14.3</v>
      </c>
      <c r="X106">
        <f t="shared" si="29"/>
        <v>3.2</v>
      </c>
      <c r="Z106" s="8"/>
      <c r="AA106">
        <f t="shared" si="30"/>
        <v>8.6</v>
      </c>
      <c r="AB106">
        <f t="shared" si="30"/>
        <v>3.1</v>
      </c>
      <c r="AC106">
        <f t="shared" si="30"/>
        <v>4.0999999999999996</v>
      </c>
      <c r="AD106">
        <f t="shared" si="30"/>
        <v>12.1</v>
      </c>
      <c r="AE106">
        <f t="shared" si="30"/>
        <v>3.4</v>
      </c>
      <c r="AF106">
        <f t="shared" si="30"/>
        <v>14.7</v>
      </c>
      <c r="AG106">
        <f t="shared" si="30"/>
        <v>3.2</v>
      </c>
      <c r="AI106" s="8"/>
      <c r="AJ106">
        <f t="shared" si="31"/>
        <v>6.3</v>
      </c>
      <c r="AM106">
        <f t="shared" si="32"/>
        <v>15.3</v>
      </c>
      <c r="AN106">
        <f t="shared" si="32"/>
        <v>3.9</v>
      </c>
    </row>
    <row r="107" spans="6:40" x14ac:dyDescent="0.25">
      <c r="F107" s="87">
        <f t="shared" si="34"/>
        <v>8</v>
      </c>
      <c r="G107">
        <f t="shared" si="33"/>
        <v>6.8</v>
      </c>
      <c r="H107">
        <f t="shared" si="29"/>
        <v>5</v>
      </c>
      <c r="I107">
        <f t="shared" si="29"/>
        <v>5.5</v>
      </c>
      <c r="J107">
        <f t="shared" si="29"/>
        <v>9</v>
      </c>
      <c r="K107">
        <f t="shared" si="29"/>
        <v>4.8</v>
      </c>
      <c r="L107">
        <f t="shared" si="29"/>
        <v>182.3</v>
      </c>
      <c r="M107">
        <f t="shared" si="29"/>
        <v>5.3</v>
      </c>
      <c r="N107">
        <f t="shared" si="29"/>
        <v>3.8</v>
      </c>
      <c r="O107">
        <f t="shared" si="29"/>
        <v>4.7</v>
      </c>
      <c r="P107">
        <f t="shared" si="29"/>
        <v>3.1</v>
      </c>
      <c r="Q107">
        <f t="shared" si="29"/>
        <v>19.5</v>
      </c>
      <c r="R107">
        <f t="shared" si="29"/>
        <v>9.1999999999999993</v>
      </c>
      <c r="S107">
        <f t="shared" si="29"/>
        <v>3.6</v>
      </c>
      <c r="T107">
        <f t="shared" si="29"/>
        <v>3</v>
      </c>
      <c r="U107">
        <f t="shared" si="29"/>
        <v>9.6</v>
      </c>
      <c r="V107">
        <f t="shared" si="29"/>
        <v>3.3</v>
      </c>
      <c r="W107">
        <f t="shared" si="29"/>
        <v>14</v>
      </c>
      <c r="X107">
        <f t="shared" si="29"/>
        <v>3.2</v>
      </c>
      <c r="Z107" s="8"/>
      <c r="AA107">
        <f t="shared" si="30"/>
        <v>7.7</v>
      </c>
      <c r="AB107">
        <f t="shared" si="30"/>
        <v>3</v>
      </c>
      <c r="AC107">
        <f t="shared" si="30"/>
        <v>4.0999999999999996</v>
      </c>
      <c r="AD107">
        <f t="shared" si="30"/>
        <v>10.3</v>
      </c>
      <c r="AE107">
        <f t="shared" si="30"/>
        <v>3.4</v>
      </c>
      <c r="AF107">
        <f t="shared" si="30"/>
        <v>13.8</v>
      </c>
      <c r="AG107">
        <f t="shared" si="30"/>
        <v>3.2</v>
      </c>
      <c r="AI107" s="8"/>
      <c r="AJ107">
        <f t="shared" si="31"/>
        <v>5.8</v>
      </c>
      <c r="AM107">
        <f t="shared" si="32"/>
        <v>14.9</v>
      </c>
      <c r="AN107">
        <f t="shared" si="32"/>
        <v>3.7</v>
      </c>
    </row>
    <row r="108" spans="6:40" x14ac:dyDescent="0.25">
      <c r="F108" s="87">
        <f t="shared" si="34"/>
        <v>9</v>
      </c>
      <c r="G108">
        <f t="shared" si="33"/>
        <v>6.4</v>
      </c>
      <c r="H108">
        <f t="shared" si="29"/>
        <v>4.7</v>
      </c>
      <c r="I108">
        <f t="shared" si="29"/>
        <v>5.5</v>
      </c>
      <c r="J108">
        <f t="shared" si="29"/>
        <v>9</v>
      </c>
      <c r="K108">
        <f t="shared" si="29"/>
        <v>4.5999999999999996</v>
      </c>
      <c r="L108">
        <f t="shared" si="29"/>
        <v>155.1</v>
      </c>
      <c r="M108">
        <f t="shared" si="29"/>
        <v>5</v>
      </c>
      <c r="N108">
        <f t="shared" si="29"/>
        <v>3</v>
      </c>
      <c r="O108">
        <f t="shared" si="29"/>
        <v>4.7</v>
      </c>
      <c r="P108">
        <f t="shared" si="29"/>
        <v>3.1</v>
      </c>
      <c r="Q108">
        <f t="shared" si="29"/>
        <v>19.3</v>
      </c>
      <c r="R108">
        <f t="shared" si="29"/>
        <v>8</v>
      </c>
      <c r="S108">
        <f t="shared" si="29"/>
        <v>3.5</v>
      </c>
      <c r="T108">
        <f t="shared" si="29"/>
        <v>2.5</v>
      </c>
      <c r="U108">
        <f t="shared" si="29"/>
        <v>8.1999999999999993</v>
      </c>
      <c r="V108">
        <f t="shared" si="29"/>
        <v>3.2</v>
      </c>
      <c r="W108">
        <f t="shared" si="29"/>
        <v>10.3</v>
      </c>
      <c r="X108">
        <f t="shared" si="29"/>
        <v>3.2</v>
      </c>
      <c r="Z108" s="8"/>
      <c r="AA108">
        <f t="shared" si="30"/>
        <v>5.5</v>
      </c>
      <c r="AB108">
        <f t="shared" si="30"/>
        <v>3</v>
      </c>
      <c r="AC108">
        <f t="shared" si="30"/>
        <v>4.0999999999999996</v>
      </c>
      <c r="AD108">
        <f t="shared" si="30"/>
        <v>9.3000000000000007</v>
      </c>
      <c r="AE108">
        <f t="shared" si="30"/>
        <v>3.3</v>
      </c>
      <c r="AF108">
        <f t="shared" si="30"/>
        <v>10.1</v>
      </c>
      <c r="AG108">
        <f t="shared" si="30"/>
        <v>3.2</v>
      </c>
      <c r="AI108" s="8"/>
      <c r="AJ108">
        <f t="shared" si="31"/>
        <v>5.2</v>
      </c>
      <c r="AM108">
        <f t="shared" si="32"/>
        <v>11.7</v>
      </c>
      <c r="AN108">
        <f t="shared" si="32"/>
        <v>3.6</v>
      </c>
    </row>
    <row r="109" spans="6:40" x14ac:dyDescent="0.25">
      <c r="F109" s="84">
        <f t="shared" si="34"/>
        <v>10</v>
      </c>
      <c r="G109">
        <f t="shared" si="33"/>
        <v>6.2</v>
      </c>
      <c r="H109">
        <f t="shared" si="29"/>
        <v>4.4000000000000004</v>
      </c>
      <c r="I109">
        <f t="shared" si="29"/>
        <v>5.4</v>
      </c>
      <c r="J109">
        <f t="shared" si="29"/>
        <v>7.8</v>
      </c>
      <c r="K109">
        <f t="shared" si="29"/>
        <v>4.4000000000000004</v>
      </c>
      <c r="L109">
        <f t="shared" si="29"/>
        <v>149.5</v>
      </c>
      <c r="M109">
        <f t="shared" si="29"/>
        <v>4.5999999999999996</v>
      </c>
      <c r="N109">
        <f t="shared" si="29"/>
        <v>2.9</v>
      </c>
      <c r="O109">
        <f t="shared" si="29"/>
        <v>4.5</v>
      </c>
      <c r="P109">
        <f t="shared" si="29"/>
        <v>3.1</v>
      </c>
      <c r="Q109">
        <f t="shared" si="29"/>
        <v>17.7</v>
      </c>
      <c r="R109">
        <f t="shared" si="29"/>
        <v>5.7</v>
      </c>
      <c r="S109">
        <f t="shared" si="29"/>
        <v>3.5</v>
      </c>
      <c r="T109">
        <f t="shared" si="29"/>
        <v>2.2999999999999998</v>
      </c>
      <c r="U109">
        <f t="shared" si="29"/>
        <v>8.1</v>
      </c>
      <c r="V109">
        <f t="shared" si="29"/>
        <v>3.2</v>
      </c>
      <c r="W109">
        <f t="shared" si="29"/>
        <v>9.6</v>
      </c>
      <c r="X109">
        <f t="shared" si="29"/>
        <v>3</v>
      </c>
      <c r="Z109" s="8"/>
      <c r="AA109">
        <f t="shared" si="30"/>
        <v>5.2</v>
      </c>
      <c r="AB109">
        <f t="shared" si="30"/>
        <v>2.9</v>
      </c>
      <c r="AC109">
        <f t="shared" si="30"/>
        <v>4</v>
      </c>
      <c r="AD109">
        <f t="shared" si="30"/>
        <v>8.4</v>
      </c>
      <c r="AE109">
        <f t="shared" si="30"/>
        <v>3.3</v>
      </c>
      <c r="AF109">
        <f t="shared" si="30"/>
        <v>9.6999999999999993</v>
      </c>
      <c r="AG109">
        <f t="shared" si="30"/>
        <v>2.8</v>
      </c>
      <c r="AI109" s="8"/>
      <c r="AJ109">
        <f t="shared" si="31"/>
        <v>5</v>
      </c>
      <c r="AM109">
        <f t="shared" si="32"/>
        <v>11.5</v>
      </c>
      <c r="AN109">
        <f t="shared" si="32"/>
        <v>3.5</v>
      </c>
    </row>
    <row r="110" spans="6:40" x14ac:dyDescent="0.25">
      <c r="F110" s="85">
        <f t="shared" si="34"/>
        <v>11</v>
      </c>
      <c r="G110">
        <f t="shared" si="33"/>
        <v>6</v>
      </c>
      <c r="H110">
        <f t="shared" si="29"/>
        <v>4.3</v>
      </c>
      <c r="I110">
        <f t="shared" si="29"/>
        <v>5.4</v>
      </c>
      <c r="J110">
        <f t="shared" si="29"/>
        <v>7.5</v>
      </c>
      <c r="K110">
        <f t="shared" si="29"/>
        <v>3.9</v>
      </c>
      <c r="L110">
        <f t="shared" si="29"/>
        <v>73.2</v>
      </c>
      <c r="M110">
        <f t="shared" si="29"/>
        <v>2.9</v>
      </c>
      <c r="N110">
        <f t="shared" si="29"/>
        <v>2.7</v>
      </c>
      <c r="O110">
        <f t="shared" si="29"/>
        <v>4.5</v>
      </c>
      <c r="P110">
        <f t="shared" si="29"/>
        <v>3.1</v>
      </c>
      <c r="Q110">
        <f t="shared" si="29"/>
        <v>10.3</v>
      </c>
      <c r="R110">
        <f t="shared" si="29"/>
        <v>5.7</v>
      </c>
      <c r="S110">
        <f t="shared" si="29"/>
        <v>3.2</v>
      </c>
      <c r="T110">
        <f t="shared" si="29"/>
        <v>2.2000000000000002</v>
      </c>
      <c r="U110">
        <f t="shared" si="29"/>
        <v>7.5</v>
      </c>
      <c r="V110">
        <f t="shared" si="29"/>
        <v>3.1</v>
      </c>
      <c r="W110">
        <f t="shared" si="29"/>
        <v>8.8000000000000007</v>
      </c>
      <c r="X110">
        <f t="shared" si="29"/>
        <v>2.8</v>
      </c>
      <c r="Z110" s="8"/>
      <c r="AA110">
        <f t="shared" si="30"/>
        <v>5.0999999999999996</v>
      </c>
      <c r="AB110">
        <f t="shared" si="30"/>
        <v>2.8</v>
      </c>
      <c r="AC110">
        <f t="shared" si="30"/>
        <v>3.7</v>
      </c>
      <c r="AD110">
        <f t="shared" si="30"/>
        <v>7.6</v>
      </c>
      <c r="AE110">
        <f t="shared" si="30"/>
        <v>3.2</v>
      </c>
      <c r="AF110">
        <f t="shared" si="30"/>
        <v>9.3000000000000007</v>
      </c>
      <c r="AG110">
        <f t="shared" si="30"/>
        <v>2.7</v>
      </c>
      <c r="AI110" s="8"/>
      <c r="AJ110">
        <f t="shared" si="31"/>
        <v>4.5</v>
      </c>
      <c r="AM110">
        <f t="shared" si="32"/>
        <v>9.6</v>
      </c>
      <c r="AN110">
        <f t="shared" si="32"/>
        <v>3.2</v>
      </c>
    </row>
    <row r="111" spans="6:40" x14ac:dyDescent="0.25">
      <c r="F111" s="85">
        <f t="shared" si="34"/>
        <v>12</v>
      </c>
      <c r="G111">
        <f t="shared" si="33"/>
        <v>5.7</v>
      </c>
      <c r="H111">
        <f t="shared" si="29"/>
        <v>4.3</v>
      </c>
      <c r="I111">
        <f t="shared" si="29"/>
        <v>5.2</v>
      </c>
      <c r="J111">
        <f t="shared" si="29"/>
        <v>7.3</v>
      </c>
      <c r="K111">
        <f t="shared" si="29"/>
        <v>3.5</v>
      </c>
      <c r="L111">
        <f t="shared" si="29"/>
        <v>73.2</v>
      </c>
      <c r="M111">
        <f t="shared" si="29"/>
        <v>2.4</v>
      </c>
      <c r="N111">
        <f t="shared" si="29"/>
        <v>2</v>
      </c>
      <c r="O111">
        <f t="shared" si="29"/>
        <v>4.3</v>
      </c>
      <c r="P111">
        <f t="shared" si="29"/>
        <v>3</v>
      </c>
      <c r="Q111">
        <f t="shared" si="29"/>
        <v>9.9</v>
      </c>
      <c r="R111">
        <f t="shared" si="29"/>
        <v>5.6</v>
      </c>
      <c r="S111">
        <f t="shared" si="29"/>
        <v>3.2</v>
      </c>
      <c r="T111">
        <f t="shared" si="29"/>
        <v>2</v>
      </c>
      <c r="U111">
        <f t="shared" si="29"/>
        <v>7.1</v>
      </c>
      <c r="V111">
        <f t="shared" si="29"/>
        <v>3.1</v>
      </c>
      <c r="W111">
        <f t="shared" si="29"/>
        <v>5.3</v>
      </c>
      <c r="X111">
        <f t="shared" si="29"/>
        <v>2.8</v>
      </c>
      <c r="Z111" s="8"/>
      <c r="AA111">
        <f t="shared" si="30"/>
        <v>5.0999999999999996</v>
      </c>
      <c r="AB111">
        <f t="shared" si="30"/>
        <v>2.8</v>
      </c>
      <c r="AC111">
        <f t="shared" si="30"/>
        <v>3.7</v>
      </c>
      <c r="AD111">
        <f t="shared" si="30"/>
        <v>7</v>
      </c>
      <c r="AE111">
        <f t="shared" si="30"/>
        <v>3.2</v>
      </c>
      <c r="AF111">
        <f t="shared" si="30"/>
        <v>8</v>
      </c>
      <c r="AG111">
        <f t="shared" si="30"/>
        <v>2.7</v>
      </c>
      <c r="AI111" s="8"/>
      <c r="AJ111">
        <f t="shared" si="31"/>
        <v>4.2</v>
      </c>
      <c r="AM111">
        <f t="shared" si="32"/>
        <v>8.6</v>
      </c>
      <c r="AN111">
        <f t="shared" si="32"/>
        <v>3.2</v>
      </c>
    </row>
    <row r="112" spans="6:40" x14ac:dyDescent="0.25">
      <c r="F112" s="87">
        <f t="shared" si="34"/>
        <v>13</v>
      </c>
      <c r="G112">
        <f t="shared" si="33"/>
        <v>5.4</v>
      </c>
      <c r="H112">
        <f t="shared" si="29"/>
        <v>4.2</v>
      </c>
      <c r="I112">
        <f t="shared" si="29"/>
        <v>5.0999999999999996</v>
      </c>
      <c r="J112">
        <f t="shared" si="29"/>
        <v>7</v>
      </c>
      <c r="K112">
        <f t="shared" si="29"/>
        <v>3.4</v>
      </c>
      <c r="L112">
        <f t="shared" si="29"/>
        <v>44.5</v>
      </c>
      <c r="M112" t="str">
        <f t="shared" si="29"/>
        <v/>
      </c>
      <c r="N112">
        <f t="shared" si="29"/>
        <v>2</v>
      </c>
      <c r="O112">
        <f t="shared" si="29"/>
        <v>4.2</v>
      </c>
      <c r="P112">
        <f t="shared" si="29"/>
        <v>2.9</v>
      </c>
      <c r="Q112">
        <f t="shared" si="29"/>
        <v>8.5</v>
      </c>
      <c r="R112">
        <f t="shared" si="29"/>
        <v>5.2</v>
      </c>
      <c r="S112">
        <f t="shared" si="29"/>
        <v>3.2</v>
      </c>
      <c r="T112">
        <f t="shared" si="29"/>
        <v>1.7</v>
      </c>
      <c r="U112">
        <f t="shared" si="29"/>
        <v>6.5</v>
      </c>
      <c r="V112">
        <f t="shared" si="29"/>
        <v>3</v>
      </c>
      <c r="W112">
        <f t="shared" si="29"/>
        <v>4.7</v>
      </c>
      <c r="X112">
        <f t="shared" si="29"/>
        <v>2.7</v>
      </c>
      <c r="Z112" s="8"/>
      <c r="AA112">
        <f t="shared" si="30"/>
        <v>4.9000000000000004</v>
      </c>
      <c r="AB112">
        <f t="shared" si="30"/>
        <v>2.7</v>
      </c>
      <c r="AC112">
        <f t="shared" si="30"/>
        <v>3.6</v>
      </c>
      <c r="AD112">
        <f t="shared" si="30"/>
        <v>7</v>
      </c>
      <c r="AE112">
        <f t="shared" si="30"/>
        <v>3.1</v>
      </c>
      <c r="AF112">
        <f t="shared" si="30"/>
        <v>5.5</v>
      </c>
      <c r="AG112">
        <f t="shared" si="30"/>
        <v>2.7</v>
      </c>
      <c r="AI112" s="8"/>
      <c r="AJ112">
        <f t="shared" si="31"/>
        <v>3.9</v>
      </c>
      <c r="AM112">
        <f t="shared" si="32"/>
        <v>7.6</v>
      </c>
      <c r="AN112">
        <f t="shared" si="32"/>
        <v>2.7</v>
      </c>
    </row>
    <row r="113" spans="6:40" x14ac:dyDescent="0.25">
      <c r="F113" s="86">
        <f t="shared" si="34"/>
        <v>14</v>
      </c>
      <c r="G113">
        <f t="shared" si="33"/>
        <v>5.2</v>
      </c>
      <c r="H113">
        <f t="shared" si="29"/>
        <v>4.0999999999999996</v>
      </c>
      <c r="I113">
        <f t="shared" si="29"/>
        <v>5.0999999999999996</v>
      </c>
      <c r="J113">
        <f t="shared" si="29"/>
        <v>6.4</v>
      </c>
      <c r="K113">
        <f t="shared" si="29"/>
        <v>3</v>
      </c>
      <c r="L113">
        <f t="shared" si="29"/>
        <v>39.700000000000003</v>
      </c>
      <c r="M113" t="str">
        <f t="shared" si="29"/>
        <v/>
      </c>
      <c r="N113">
        <f t="shared" si="29"/>
        <v>1.7</v>
      </c>
      <c r="O113">
        <f t="shared" si="29"/>
        <v>4.0999999999999996</v>
      </c>
      <c r="P113">
        <f t="shared" si="29"/>
        <v>2.7</v>
      </c>
      <c r="Q113">
        <f t="shared" si="29"/>
        <v>8.4</v>
      </c>
      <c r="R113">
        <f t="shared" si="29"/>
        <v>5.0999999999999996</v>
      </c>
      <c r="S113">
        <f t="shared" si="29"/>
        <v>3.1</v>
      </c>
      <c r="T113">
        <f t="shared" si="29"/>
        <v>1.5</v>
      </c>
      <c r="U113">
        <f t="shared" si="29"/>
        <v>5.6</v>
      </c>
      <c r="V113">
        <f t="shared" si="29"/>
        <v>2.9</v>
      </c>
      <c r="W113">
        <f t="shared" si="29"/>
        <v>4.5999999999999996</v>
      </c>
      <c r="X113">
        <f t="shared" si="29"/>
        <v>2.7</v>
      </c>
      <c r="Z113" s="8"/>
      <c r="AA113">
        <f t="shared" si="30"/>
        <v>4.8</v>
      </c>
      <c r="AB113">
        <f t="shared" si="30"/>
        <v>2.6</v>
      </c>
      <c r="AC113">
        <f t="shared" si="30"/>
        <v>3.4</v>
      </c>
      <c r="AD113">
        <f t="shared" si="30"/>
        <v>6.6</v>
      </c>
      <c r="AE113">
        <f t="shared" si="30"/>
        <v>3</v>
      </c>
      <c r="AF113">
        <f t="shared" si="30"/>
        <v>5</v>
      </c>
      <c r="AG113">
        <f t="shared" si="30"/>
        <v>2.7</v>
      </c>
      <c r="AI113" s="8"/>
      <c r="AJ113">
        <f t="shared" si="31"/>
        <v>3.8</v>
      </c>
      <c r="AM113">
        <f t="shared" si="32"/>
        <v>7.5</v>
      </c>
      <c r="AN113">
        <f t="shared" si="32"/>
        <v>2.6</v>
      </c>
    </row>
    <row r="114" spans="6:40" x14ac:dyDescent="0.25">
      <c r="F114" s="87">
        <f t="shared" si="34"/>
        <v>15</v>
      </c>
      <c r="G114">
        <f t="shared" si="33"/>
        <v>5</v>
      </c>
      <c r="H114">
        <f t="shared" si="29"/>
        <v>3.9</v>
      </c>
      <c r="I114">
        <f t="shared" si="29"/>
        <v>4.8</v>
      </c>
      <c r="J114">
        <f t="shared" si="29"/>
        <v>5.2</v>
      </c>
      <c r="K114">
        <f t="shared" si="29"/>
        <v>2.9</v>
      </c>
      <c r="L114">
        <f t="shared" si="29"/>
        <v>26.6</v>
      </c>
      <c r="M114" t="str">
        <f t="shared" si="29"/>
        <v/>
      </c>
      <c r="N114">
        <f t="shared" si="29"/>
        <v>1.2</v>
      </c>
      <c r="O114">
        <f t="shared" si="29"/>
        <v>4</v>
      </c>
      <c r="P114">
        <f t="shared" si="29"/>
        <v>2.7</v>
      </c>
      <c r="Q114">
        <f t="shared" si="29"/>
        <v>8</v>
      </c>
      <c r="R114">
        <f t="shared" si="29"/>
        <v>5</v>
      </c>
      <c r="S114">
        <f t="shared" si="29"/>
        <v>3</v>
      </c>
      <c r="T114">
        <f t="shared" si="29"/>
        <v>0.9</v>
      </c>
      <c r="U114">
        <f t="shared" si="29"/>
        <v>5.4</v>
      </c>
      <c r="V114">
        <f t="shared" si="29"/>
        <v>2.9</v>
      </c>
      <c r="W114">
        <f t="shared" si="29"/>
        <v>4.5999999999999996</v>
      </c>
      <c r="X114">
        <f t="shared" si="29"/>
        <v>2.6</v>
      </c>
      <c r="Z114" s="8"/>
      <c r="AA114">
        <f t="shared" si="30"/>
        <v>4.5999999999999996</v>
      </c>
      <c r="AB114">
        <f t="shared" si="30"/>
        <v>2.5</v>
      </c>
      <c r="AC114">
        <f t="shared" si="30"/>
        <v>3.2</v>
      </c>
      <c r="AD114">
        <f t="shared" si="30"/>
        <v>5.5</v>
      </c>
      <c r="AE114">
        <f t="shared" si="30"/>
        <v>2.9</v>
      </c>
      <c r="AF114">
        <f t="shared" si="30"/>
        <v>4.8</v>
      </c>
      <c r="AG114">
        <f t="shared" si="30"/>
        <v>2.5</v>
      </c>
      <c r="AI114" s="8"/>
      <c r="AJ114">
        <f t="shared" si="31"/>
        <v>3.6</v>
      </c>
      <c r="AM114">
        <f t="shared" si="32"/>
        <v>6.4</v>
      </c>
      <c r="AN114">
        <f t="shared" si="32"/>
        <v>2.5</v>
      </c>
    </row>
    <row r="115" spans="6:40" x14ac:dyDescent="0.25">
      <c r="F115" s="87">
        <f t="shared" si="34"/>
        <v>16</v>
      </c>
      <c r="G115">
        <f t="shared" si="33"/>
        <v>4.5999999999999996</v>
      </c>
      <c r="H115">
        <f t="shared" si="33"/>
        <v>3.8</v>
      </c>
      <c r="I115">
        <f t="shared" si="33"/>
        <v>4.5</v>
      </c>
      <c r="J115">
        <f t="shared" si="33"/>
        <v>4.5999999999999996</v>
      </c>
      <c r="K115">
        <f t="shared" si="33"/>
        <v>2.7</v>
      </c>
      <c r="L115">
        <f t="shared" si="33"/>
        <v>22</v>
      </c>
      <c r="M115" t="str">
        <f t="shared" si="33"/>
        <v/>
      </c>
      <c r="N115" t="str">
        <f t="shared" si="33"/>
        <v/>
      </c>
      <c r="O115">
        <f t="shared" si="33"/>
        <v>3.8</v>
      </c>
      <c r="P115">
        <f t="shared" si="33"/>
        <v>2.7</v>
      </c>
      <c r="Q115">
        <f t="shared" si="33"/>
        <v>7.7</v>
      </c>
      <c r="R115">
        <f t="shared" si="33"/>
        <v>5</v>
      </c>
      <c r="S115">
        <f t="shared" si="33"/>
        <v>3</v>
      </c>
      <c r="T115">
        <f t="shared" si="33"/>
        <v>0.2</v>
      </c>
      <c r="U115">
        <f t="shared" si="33"/>
        <v>5.4</v>
      </c>
      <c r="V115">
        <f t="shared" si="33"/>
        <v>2.7</v>
      </c>
      <c r="W115">
        <f t="shared" ref="W115:X129" si="35">IFERROR(LARGE(W$4:W$95,$F115),"")</f>
        <v>3.5</v>
      </c>
      <c r="X115">
        <f t="shared" si="35"/>
        <v>2.5</v>
      </c>
      <c r="Z115" s="8"/>
      <c r="AA115">
        <f t="shared" si="30"/>
        <v>4.5</v>
      </c>
      <c r="AB115">
        <f t="shared" si="30"/>
        <v>2.5</v>
      </c>
      <c r="AC115">
        <f t="shared" si="30"/>
        <v>3.2</v>
      </c>
      <c r="AD115">
        <f t="shared" si="30"/>
        <v>5.0999999999999996</v>
      </c>
      <c r="AE115">
        <f t="shared" si="30"/>
        <v>2.7</v>
      </c>
      <c r="AF115">
        <f t="shared" si="30"/>
        <v>4.2</v>
      </c>
      <c r="AG115">
        <f t="shared" si="30"/>
        <v>2.5</v>
      </c>
      <c r="AI115" s="8"/>
      <c r="AJ115">
        <f t="shared" si="31"/>
        <v>3.1</v>
      </c>
      <c r="AM115">
        <f t="shared" si="32"/>
        <v>6.2</v>
      </c>
      <c r="AN115">
        <f t="shared" si="32"/>
        <v>2.2999999999999998</v>
      </c>
    </row>
    <row r="116" spans="6:40" x14ac:dyDescent="0.25">
      <c r="F116" s="84">
        <f t="shared" si="34"/>
        <v>17</v>
      </c>
      <c r="G116">
        <f t="shared" si="33"/>
        <v>4.2</v>
      </c>
      <c r="H116">
        <f t="shared" si="33"/>
        <v>3.7</v>
      </c>
      <c r="I116">
        <f t="shared" si="33"/>
        <v>4.4000000000000004</v>
      </c>
      <c r="J116">
        <f t="shared" si="33"/>
        <v>4.5999999999999996</v>
      </c>
      <c r="K116">
        <f t="shared" si="33"/>
        <v>2.6</v>
      </c>
      <c r="L116">
        <f t="shared" si="33"/>
        <v>22</v>
      </c>
      <c r="M116" t="str">
        <f t="shared" si="33"/>
        <v/>
      </c>
      <c r="N116" t="str">
        <f t="shared" si="33"/>
        <v/>
      </c>
      <c r="O116">
        <f t="shared" si="33"/>
        <v>3.5</v>
      </c>
      <c r="P116">
        <f t="shared" si="33"/>
        <v>2.5</v>
      </c>
      <c r="Q116">
        <f t="shared" si="33"/>
        <v>6.6</v>
      </c>
      <c r="R116">
        <f t="shared" si="33"/>
        <v>4.9000000000000004</v>
      </c>
      <c r="S116">
        <f t="shared" si="33"/>
        <v>2.9</v>
      </c>
      <c r="T116">
        <f t="shared" si="33"/>
        <v>0.2</v>
      </c>
      <c r="U116">
        <f t="shared" si="33"/>
        <v>5.4</v>
      </c>
      <c r="V116">
        <f t="shared" si="33"/>
        <v>2.7</v>
      </c>
      <c r="W116">
        <f t="shared" si="35"/>
        <v>3</v>
      </c>
      <c r="X116">
        <f t="shared" si="35"/>
        <v>2.5</v>
      </c>
      <c r="Z116" s="8"/>
      <c r="AA116">
        <f t="shared" ref="AA116:AG131" si="36">IFERROR(LARGE(AA$4:AA$95,$F116),"")</f>
        <v>4.2</v>
      </c>
      <c r="AB116">
        <f t="shared" si="36"/>
        <v>2.4</v>
      </c>
      <c r="AC116">
        <f t="shared" si="36"/>
        <v>2.8</v>
      </c>
      <c r="AD116">
        <f t="shared" si="36"/>
        <v>4.9000000000000004</v>
      </c>
      <c r="AE116">
        <f t="shared" si="36"/>
        <v>2.7</v>
      </c>
      <c r="AF116">
        <f t="shared" si="36"/>
        <v>3.8</v>
      </c>
      <c r="AG116">
        <f t="shared" si="36"/>
        <v>2.5</v>
      </c>
      <c r="AI116" s="8"/>
      <c r="AJ116">
        <f t="shared" si="31"/>
        <v>2.9</v>
      </c>
      <c r="AM116">
        <f t="shared" ref="AM116:AN131" si="37">IFERROR(LARGE(AM$4:AM$95,$F116),"")</f>
        <v>5.7</v>
      </c>
      <c r="AN116">
        <f t="shared" si="37"/>
        <v>2.2999999999999998</v>
      </c>
    </row>
    <row r="117" spans="6:40" x14ac:dyDescent="0.25">
      <c r="F117" s="87">
        <f t="shared" si="34"/>
        <v>18</v>
      </c>
      <c r="G117">
        <f t="shared" si="33"/>
        <v>4.2</v>
      </c>
      <c r="H117">
        <f t="shared" si="33"/>
        <v>3.6</v>
      </c>
      <c r="I117">
        <f t="shared" si="33"/>
        <v>4.4000000000000004</v>
      </c>
      <c r="J117">
        <f t="shared" si="33"/>
        <v>4.5</v>
      </c>
      <c r="K117">
        <f t="shared" si="33"/>
        <v>2.1</v>
      </c>
      <c r="L117">
        <f t="shared" si="33"/>
        <v>19.600000000000001</v>
      </c>
      <c r="M117" t="str">
        <f t="shared" si="33"/>
        <v/>
      </c>
      <c r="N117" t="str">
        <f t="shared" si="33"/>
        <v/>
      </c>
      <c r="O117">
        <f t="shared" si="33"/>
        <v>3.3</v>
      </c>
      <c r="P117">
        <f t="shared" si="33"/>
        <v>2.4</v>
      </c>
      <c r="Q117">
        <f t="shared" si="33"/>
        <v>5.0999999999999996</v>
      </c>
      <c r="R117">
        <f t="shared" si="33"/>
        <v>4.8</v>
      </c>
      <c r="S117">
        <f t="shared" si="33"/>
        <v>2.8</v>
      </c>
      <c r="T117">
        <f t="shared" si="33"/>
        <v>0.2</v>
      </c>
      <c r="U117">
        <f t="shared" si="33"/>
        <v>4.5</v>
      </c>
      <c r="V117">
        <f t="shared" si="33"/>
        <v>2.6</v>
      </c>
      <c r="W117">
        <f t="shared" si="35"/>
        <v>2.7</v>
      </c>
      <c r="X117">
        <f t="shared" si="35"/>
        <v>2.2000000000000002</v>
      </c>
      <c r="Z117" s="8"/>
      <c r="AA117">
        <f t="shared" si="36"/>
        <v>3.9</v>
      </c>
      <c r="AB117">
        <f t="shared" si="36"/>
        <v>2.2999999999999998</v>
      </c>
      <c r="AC117">
        <f t="shared" si="36"/>
        <v>2.6</v>
      </c>
      <c r="AD117">
        <f t="shared" si="36"/>
        <v>4.3</v>
      </c>
      <c r="AE117">
        <f t="shared" si="36"/>
        <v>2.6</v>
      </c>
      <c r="AF117">
        <f t="shared" si="36"/>
        <v>3.7</v>
      </c>
      <c r="AG117">
        <f t="shared" si="36"/>
        <v>2.4</v>
      </c>
      <c r="AI117" s="8"/>
      <c r="AJ117">
        <f t="shared" si="31"/>
        <v>2.7</v>
      </c>
      <c r="AM117">
        <f t="shared" si="37"/>
        <v>5.6</v>
      </c>
      <c r="AN117">
        <f t="shared" si="37"/>
        <v>2.1</v>
      </c>
    </row>
    <row r="118" spans="6:40" x14ac:dyDescent="0.25">
      <c r="F118" s="87">
        <f t="shared" si="34"/>
        <v>19</v>
      </c>
      <c r="G118">
        <f t="shared" si="33"/>
        <v>4.0999999999999996</v>
      </c>
      <c r="H118">
        <f t="shared" si="33"/>
        <v>3.5</v>
      </c>
      <c r="I118">
        <f t="shared" si="33"/>
        <v>4.3</v>
      </c>
      <c r="J118">
        <f t="shared" si="33"/>
        <v>4.4000000000000004</v>
      </c>
      <c r="K118">
        <f t="shared" si="33"/>
        <v>1</v>
      </c>
      <c r="L118">
        <f t="shared" si="33"/>
        <v>15.5</v>
      </c>
      <c r="M118" t="str">
        <f t="shared" si="33"/>
        <v/>
      </c>
      <c r="N118" t="str">
        <f t="shared" si="33"/>
        <v/>
      </c>
      <c r="O118">
        <f t="shared" si="33"/>
        <v>3.2</v>
      </c>
      <c r="P118">
        <f t="shared" si="33"/>
        <v>2.4</v>
      </c>
      <c r="Q118">
        <f t="shared" si="33"/>
        <v>5</v>
      </c>
      <c r="R118">
        <f t="shared" si="33"/>
        <v>4.8</v>
      </c>
      <c r="S118">
        <f t="shared" si="33"/>
        <v>2.7</v>
      </c>
      <c r="T118">
        <f t="shared" si="33"/>
        <v>0.2</v>
      </c>
      <c r="U118">
        <f t="shared" si="33"/>
        <v>4.3</v>
      </c>
      <c r="V118">
        <f t="shared" si="33"/>
        <v>2.6</v>
      </c>
      <c r="W118">
        <f t="shared" si="35"/>
        <v>2.6</v>
      </c>
      <c r="X118">
        <f t="shared" si="35"/>
        <v>2.2000000000000002</v>
      </c>
      <c r="Z118" s="8"/>
      <c r="AA118">
        <f t="shared" si="36"/>
        <v>3.7</v>
      </c>
      <c r="AB118">
        <f t="shared" si="36"/>
        <v>2.2000000000000002</v>
      </c>
      <c r="AC118">
        <f t="shared" si="36"/>
        <v>2.5</v>
      </c>
      <c r="AD118">
        <f t="shared" si="36"/>
        <v>4.3</v>
      </c>
      <c r="AE118">
        <f t="shared" si="36"/>
        <v>2.6</v>
      </c>
      <c r="AF118">
        <f t="shared" si="36"/>
        <v>2.2999999999999998</v>
      </c>
      <c r="AG118">
        <f t="shared" si="36"/>
        <v>2.2999999999999998</v>
      </c>
      <c r="AI118" s="8"/>
      <c r="AJ118">
        <f t="shared" si="31"/>
        <v>2.7</v>
      </c>
      <c r="AM118">
        <f t="shared" si="37"/>
        <v>4.9000000000000004</v>
      </c>
      <c r="AN118">
        <f t="shared" si="37"/>
        <v>2.1</v>
      </c>
    </row>
    <row r="119" spans="6:40" x14ac:dyDescent="0.25">
      <c r="F119" s="84">
        <f t="shared" si="34"/>
        <v>20</v>
      </c>
      <c r="G119">
        <f t="shared" si="33"/>
        <v>3.7</v>
      </c>
      <c r="H119">
        <f t="shared" si="33"/>
        <v>3.5</v>
      </c>
      <c r="I119">
        <f t="shared" si="33"/>
        <v>4.3</v>
      </c>
      <c r="J119">
        <f t="shared" si="33"/>
        <v>4.2</v>
      </c>
      <c r="K119">
        <f t="shared" si="33"/>
        <v>0.5</v>
      </c>
      <c r="L119">
        <f t="shared" si="33"/>
        <v>15.5</v>
      </c>
      <c r="M119" t="str">
        <f t="shared" si="33"/>
        <v/>
      </c>
      <c r="N119" t="str">
        <f t="shared" si="33"/>
        <v/>
      </c>
      <c r="O119">
        <f t="shared" si="33"/>
        <v>3</v>
      </c>
      <c r="P119">
        <f t="shared" si="33"/>
        <v>2.4</v>
      </c>
      <c r="Q119">
        <f t="shared" si="33"/>
        <v>4.7</v>
      </c>
      <c r="R119">
        <f t="shared" si="33"/>
        <v>4</v>
      </c>
      <c r="S119">
        <f t="shared" si="33"/>
        <v>2.6</v>
      </c>
      <c r="T119">
        <f t="shared" si="33"/>
        <v>0.2</v>
      </c>
      <c r="U119">
        <f t="shared" si="33"/>
        <v>4.2</v>
      </c>
      <c r="V119">
        <f t="shared" si="33"/>
        <v>2.4</v>
      </c>
      <c r="W119">
        <f t="shared" si="35"/>
        <v>2.2999999999999998</v>
      </c>
      <c r="X119">
        <f t="shared" si="35"/>
        <v>2.1</v>
      </c>
      <c r="Z119" s="8"/>
      <c r="AA119">
        <f t="shared" si="36"/>
        <v>3.5</v>
      </c>
      <c r="AB119">
        <f t="shared" si="36"/>
        <v>2.1</v>
      </c>
      <c r="AC119">
        <f t="shared" si="36"/>
        <v>2.5</v>
      </c>
      <c r="AD119">
        <f t="shared" si="36"/>
        <v>4.2</v>
      </c>
      <c r="AE119">
        <f t="shared" si="36"/>
        <v>2.5</v>
      </c>
      <c r="AF119">
        <f t="shared" si="36"/>
        <v>2.1</v>
      </c>
      <c r="AG119">
        <f t="shared" si="36"/>
        <v>2.2999999999999998</v>
      </c>
      <c r="AI119" s="8"/>
      <c r="AJ119">
        <f t="shared" si="31"/>
        <v>2.5</v>
      </c>
      <c r="AM119">
        <f t="shared" si="37"/>
        <v>3.9</v>
      </c>
      <c r="AN119">
        <f t="shared" si="37"/>
        <v>2.1</v>
      </c>
    </row>
    <row r="120" spans="6:40" x14ac:dyDescent="0.25">
      <c r="F120" s="85">
        <f t="shared" si="34"/>
        <v>21</v>
      </c>
      <c r="G120">
        <f t="shared" si="33"/>
        <v>3.7</v>
      </c>
      <c r="H120">
        <f t="shared" si="33"/>
        <v>3.4</v>
      </c>
      <c r="I120">
        <f t="shared" si="33"/>
        <v>3.9</v>
      </c>
      <c r="J120">
        <f t="shared" si="33"/>
        <v>4</v>
      </c>
      <c r="K120">
        <f t="shared" si="33"/>
        <v>0.3</v>
      </c>
      <c r="L120">
        <f t="shared" si="33"/>
        <v>12.2</v>
      </c>
      <c r="M120" t="str">
        <f t="shared" si="33"/>
        <v/>
      </c>
      <c r="N120" t="str">
        <f t="shared" si="33"/>
        <v/>
      </c>
      <c r="O120">
        <f t="shared" si="33"/>
        <v>3</v>
      </c>
      <c r="P120">
        <f t="shared" si="33"/>
        <v>2.2999999999999998</v>
      </c>
      <c r="Q120">
        <f t="shared" si="33"/>
        <v>4.4000000000000004</v>
      </c>
      <c r="R120">
        <f t="shared" si="33"/>
        <v>3.6</v>
      </c>
      <c r="S120">
        <f t="shared" si="33"/>
        <v>2.6</v>
      </c>
      <c r="T120">
        <f t="shared" si="33"/>
        <v>0.1</v>
      </c>
      <c r="U120">
        <f t="shared" si="33"/>
        <v>4.0999999999999996</v>
      </c>
      <c r="V120">
        <f t="shared" si="33"/>
        <v>2.2999999999999998</v>
      </c>
      <c r="W120">
        <f t="shared" si="35"/>
        <v>1.9</v>
      </c>
      <c r="X120">
        <f t="shared" si="35"/>
        <v>2.1</v>
      </c>
      <c r="Z120" s="8"/>
      <c r="AA120">
        <f t="shared" si="36"/>
        <v>3.1</v>
      </c>
      <c r="AB120">
        <f t="shared" si="36"/>
        <v>2</v>
      </c>
      <c r="AC120">
        <f t="shared" si="36"/>
        <v>2.2999999999999998</v>
      </c>
      <c r="AD120">
        <f t="shared" si="36"/>
        <v>3.3</v>
      </c>
      <c r="AE120">
        <f t="shared" si="36"/>
        <v>2.5</v>
      </c>
      <c r="AF120">
        <f t="shared" si="36"/>
        <v>2.1</v>
      </c>
      <c r="AG120">
        <f t="shared" si="36"/>
        <v>2.1</v>
      </c>
      <c r="AI120" s="8"/>
      <c r="AJ120">
        <f t="shared" si="31"/>
        <v>2.5</v>
      </c>
      <c r="AM120">
        <f t="shared" si="37"/>
        <v>3.6</v>
      </c>
      <c r="AN120">
        <f t="shared" si="37"/>
        <v>1.8</v>
      </c>
    </row>
    <row r="121" spans="6:40" x14ac:dyDescent="0.25">
      <c r="F121" s="87">
        <f t="shared" si="34"/>
        <v>22</v>
      </c>
      <c r="G121">
        <f t="shared" si="33"/>
        <v>3.5</v>
      </c>
      <c r="H121">
        <f t="shared" si="33"/>
        <v>3</v>
      </c>
      <c r="I121">
        <f t="shared" si="33"/>
        <v>3.8</v>
      </c>
      <c r="J121">
        <f t="shared" si="33"/>
        <v>3.8</v>
      </c>
      <c r="K121" t="str">
        <f t="shared" si="33"/>
        <v/>
      </c>
      <c r="L121">
        <f t="shared" si="33"/>
        <v>5.0999999999999996</v>
      </c>
      <c r="M121" t="str">
        <f t="shared" si="33"/>
        <v/>
      </c>
      <c r="N121" t="str">
        <f t="shared" si="33"/>
        <v/>
      </c>
      <c r="O121">
        <f t="shared" si="33"/>
        <v>2.8</v>
      </c>
      <c r="P121">
        <f t="shared" si="33"/>
        <v>2.1</v>
      </c>
      <c r="Q121">
        <f t="shared" si="33"/>
        <v>4.0999999999999996</v>
      </c>
      <c r="R121">
        <f t="shared" si="33"/>
        <v>3.2</v>
      </c>
      <c r="S121">
        <f t="shared" si="33"/>
        <v>2.5</v>
      </c>
      <c r="T121">
        <f t="shared" si="33"/>
        <v>0.1</v>
      </c>
      <c r="U121">
        <f t="shared" si="33"/>
        <v>3.5</v>
      </c>
      <c r="V121">
        <f t="shared" si="33"/>
        <v>2.2000000000000002</v>
      </c>
      <c r="W121">
        <f t="shared" si="35"/>
        <v>1.6</v>
      </c>
      <c r="X121">
        <f t="shared" si="35"/>
        <v>2</v>
      </c>
      <c r="Z121" s="8"/>
      <c r="AA121">
        <f t="shared" si="36"/>
        <v>2.9</v>
      </c>
      <c r="AB121">
        <f t="shared" si="36"/>
        <v>2</v>
      </c>
      <c r="AC121">
        <f t="shared" si="36"/>
        <v>2.2000000000000002</v>
      </c>
      <c r="AD121">
        <f t="shared" si="36"/>
        <v>3.1</v>
      </c>
      <c r="AE121">
        <f t="shared" si="36"/>
        <v>2.2999999999999998</v>
      </c>
      <c r="AF121">
        <f t="shared" si="36"/>
        <v>2</v>
      </c>
      <c r="AG121">
        <f t="shared" si="36"/>
        <v>2.1</v>
      </c>
      <c r="AI121" s="8"/>
      <c r="AJ121">
        <f t="shared" si="31"/>
        <v>2.5</v>
      </c>
      <c r="AM121">
        <f t="shared" si="37"/>
        <v>2.9</v>
      </c>
      <c r="AN121">
        <f t="shared" si="37"/>
        <v>1.6</v>
      </c>
    </row>
    <row r="122" spans="6:40" x14ac:dyDescent="0.25">
      <c r="F122" s="87">
        <f t="shared" si="34"/>
        <v>23</v>
      </c>
      <c r="G122">
        <f t="shared" si="33"/>
        <v>3.5</v>
      </c>
      <c r="H122">
        <f t="shared" si="33"/>
        <v>2.9</v>
      </c>
      <c r="I122">
        <f t="shared" si="33"/>
        <v>3.8</v>
      </c>
      <c r="J122">
        <f t="shared" si="33"/>
        <v>3.8</v>
      </c>
      <c r="K122" t="str">
        <f t="shared" si="33"/>
        <v/>
      </c>
      <c r="L122">
        <f t="shared" si="33"/>
        <v>4.7</v>
      </c>
      <c r="M122" t="str">
        <f t="shared" si="33"/>
        <v/>
      </c>
      <c r="N122" t="str">
        <f t="shared" si="33"/>
        <v/>
      </c>
      <c r="O122">
        <f t="shared" si="33"/>
        <v>2.7</v>
      </c>
      <c r="P122">
        <f t="shared" si="33"/>
        <v>2.1</v>
      </c>
      <c r="Q122">
        <f t="shared" si="33"/>
        <v>4.0999999999999996</v>
      </c>
      <c r="R122">
        <f t="shared" si="33"/>
        <v>3.2</v>
      </c>
      <c r="S122">
        <f t="shared" si="33"/>
        <v>2.2000000000000002</v>
      </c>
      <c r="T122">
        <f t="shared" si="33"/>
        <v>0.1</v>
      </c>
      <c r="U122">
        <f t="shared" si="33"/>
        <v>3.4</v>
      </c>
      <c r="V122">
        <f t="shared" si="33"/>
        <v>2.2000000000000002</v>
      </c>
      <c r="W122">
        <f t="shared" si="35"/>
        <v>1.6</v>
      </c>
      <c r="X122">
        <f t="shared" si="35"/>
        <v>2</v>
      </c>
      <c r="Z122" s="8"/>
      <c r="AA122">
        <f t="shared" si="36"/>
        <v>2.2999999999999998</v>
      </c>
      <c r="AB122">
        <f t="shared" si="36"/>
        <v>1.7</v>
      </c>
      <c r="AC122">
        <f t="shared" si="36"/>
        <v>1.9</v>
      </c>
      <c r="AD122">
        <f t="shared" si="36"/>
        <v>3</v>
      </c>
      <c r="AE122">
        <f t="shared" si="36"/>
        <v>2.1</v>
      </c>
      <c r="AF122">
        <f t="shared" si="36"/>
        <v>1.6</v>
      </c>
      <c r="AG122">
        <f t="shared" si="36"/>
        <v>2.1</v>
      </c>
      <c r="AI122" s="8"/>
      <c r="AJ122">
        <f t="shared" si="31"/>
        <v>2.2000000000000002</v>
      </c>
      <c r="AM122">
        <f t="shared" si="37"/>
        <v>2.5</v>
      </c>
      <c r="AN122">
        <f t="shared" si="37"/>
        <v>1.4</v>
      </c>
    </row>
    <row r="123" spans="6:40" x14ac:dyDescent="0.25">
      <c r="F123" s="87">
        <f t="shared" si="34"/>
        <v>24</v>
      </c>
      <c r="G123">
        <f t="shared" si="33"/>
        <v>3.2</v>
      </c>
      <c r="H123">
        <f t="shared" si="33"/>
        <v>2.8</v>
      </c>
      <c r="I123">
        <f t="shared" si="33"/>
        <v>3.7</v>
      </c>
      <c r="J123">
        <f t="shared" si="33"/>
        <v>3.6</v>
      </c>
      <c r="K123" t="str">
        <f t="shared" si="33"/>
        <v/>
      </c>
      <c r="L123">
        <f t="shared" si="33"/>
        <v>3.2</v>
      </c>
      <c r="M123" t="str">
        <f t="shared" si="33"/>
        <v/>
      </c>
      <c r="N123" t="str">
        <f t="shared" si="33"/>
        <v/>
      </c>
      <c r="O123">
        <f t="shared" si="33"/>
        <v>2.4</v>
      </c>
      <c r="P123">
        <f t="shared" si="33"/>
        <v>2.1</v>
      </c>
      <c r="Q123">
        <f t="shared" si="33"/>
        <v>4.0999999999999996</v>
      </c>
      <c r="R123">
        <f t="shared" si="33"/>
        <v>3.1</v>
      </c>
      <c r="S123">
        <f t="shared" si="33"/>
        <v>2.2000000000000002</v>
      </c>
      <c r="T123">
        <f t="shared" si="33"/>
        <v>0.1</v>
      </c>
      <c r="U123">
        <f t="shared" si="33"/>
        <v>3.2</v>
      </c>
      <c r="V123">
        <f t="shared" si="33"/>
        <v>2.2000000000000002</v>
      </c>
      <c r="W123">
        <f t="shared" si="35"/>
        <v>1.5</v>
      </c>
      <c r="X123">
        <f t="shared" si="35"/>
        <v>2</v>
      </c>
      <c r="Z123" s="8"/>
      <c r="AA123">
        <f t="shared" si="36"/>
        <v>2.2000000000000002</v>
      </c>
      <c r="AB123">
        <f t="shared" si="36"/>
        <v>1.6</v>
      </c>
      <c r="AC123">
        <f t="shared" si="36"/>
        <v>1.9</v>
      </c>
      <c r="AD123">
        <f t="shared" si="36"/>
        <v>2.7</v>
      </c>
      <c r="AE123">
        <f t="shared" si="36"/>
        <v>2</v>
      </c>
      <c r="AF123">
        <f t="shared" si="36"/>
        <v>1.6</v>
      </c>
      <c r="AG123">
        <f t="shared" si="36"/>
        <v>2</v>
      </c>
      <c r="AI123" s="8"/>
      <c r="AJ123">
        <f t="shared" si="31"/>
        <v>1.7</v>
      </c>
      <c r="AM123">
        <f t="shared" si="37"/>
        <v>1.9</v>
      </c>
      <c r="AN123">
        <f t="shared" si="37"/>
        <v>1.2</v>
      </c>
    </row>
    <row r="124" spans="6:40" x14ac:dyDescent="0.25">
      <c r="F124" s="87">
        <f t="shared" si="34"/>
        <v>25</v>
      </c>
      <c r="G124">
        <f t="shared" si="33"/>
        <v>2</v>
      </c>
      <c r="H124">
        <f t="shared" si="33"/>
        <v>2.8</v>
      </c>
      <c r="I124">
        <f t="shared" si="33"/>
        <v>3.5</v>
      </c>
      <c r="J124">
        <f t="shared" si="33"/>
        <v>3.5</v>
      </c>
      <c r="K124" t="str">
        <f t="shared" si="33"/>
        <v/>
      </c>
      <c r="L124">
        <f t="shared" si="33"/>
        <v>3.1</v>
      </c>
      <c r="M124" t="str">
        <f t="shared" si="33"/>
        <v/>
      </c>
      <c r="N124" t="str">
        <f t="shared" si="33"/>
        <v/>
      </c>
      <c r="O124">
        <f t="shared" si="33"/>
        <v>1.9</v>
      </c>
      <c r="P124">
        <f t="shared" si="33"/>
        <v>2.1</v>
      </c>
      <c r="Q124">
        <f t="shared" si="33"/>
        <v>3.9</v>
      </c>
      <c r="R124">
        <f t="shared" si="33"/>
        <v>2.7</v>
      </c>
      <c r="S124">
        <f t="shared" si="33"/>
        <v>2.1</v>
      </c>
      <c r="T124">
        <f t="shared" si="33"/>
        <v>0.1</v>
      </c>
      <c r="U124">
        <f t="shared" si="33"/>
        <v>2.7</v>
      </c>
      <c r="V124">
        <f t="shared" si="33"/>
        <v>1.9</v>
      </c>
      <c r="W124">
        <f t="shared" si="35"/>
        <v>1.3</v>
      </c>
      <c r="X124">
        <f t="shared" si="35"/>
        <v>1.9</v>
      </c>
      <c r="Z124" s="8"/>
      <c r="AA124">
        <f t="shared" si="36"/>
        <v>2.2000000000000002</v>
      </c>
      <c r="AB124">
        <f t="shared" si="36"/>
        <v>1.6</v>
      </c>
      <c r="AC124">
        <f t="shared" si="36"/>
        <v>1.7</v>
      </c>
      <c r="AD124">
        <f t="shared" si="36"/>
        <v>2.4</v>
      </c>
      <c r="AE124">
        <f t="shared" si="36"/>
        <v>1.8</v>
      </c>
      <c r="AF124">
        <f t="shared" si="36"/>
        <v>1.5</v>
      </c>
      <c r="AG124">
        <f t="shared" si="36"/>
        <v>2</v>
      </c>
      <c r="AI124" s="8"/>
      <c r="AJ124">
        <f t="shared" si="31"/>
        <v>1.7</v>
      </c>
      <c r="AM124">
        <f t="shared" si="37"/>
        <v>1.8</v>
      </c>
      <c r="AN124">
        <f t="shared" si="37"/>
        <v>1</v>
      </c>
    </row>
    <row r="125" spans="6:40" x14ac:dyDescent="0.25">
      <c r="F125" s="84">
        <f t="shared" si="34"/>
        <v>26</v>
      </c>
      <c r="G125" t="str">
        <f t="shared" si="33"/>
        <v/>
      </c>
      <c r="H125">
        <f t="shared" si="33"/>
        <v>2.6</v>
      </c>
      <c r="I125">
        <f t="shared" si="33"/>
        <v>3.3</v>
      </c>
      <c r="J125">
        <f t="shared" si="33"/>
        <v>3.1</v>
      </c>
      <c r="K125" t="str">
        <f t="shared" si="33"/>
        <v/>
      </c>
      <c r="L125">
        <f t="shared" si="33"/>
        <v>3</v>
      </c>
      <c r="M125" t="str">
        <f t="shared" si="33"/>
        <v/>
      </c>
      <c r="N125" t="str">
        <f t="shared" si="33"/>
        <v/>
      </c>
      <c r="O125">
        <f t="shared" si="33"/>
        <v>1.8</v>
      </c>
      <c r="P125">
        <f t="shared" si="33"/>
        <v>1.8</v>
      </c>
      <c r="Q125">
        <f t="shared" si="33"/>
        <v>3.7</v>
      </c>
      <c r="R125">
        <f t="shared" si="33"/>
        <v>2.6</v>
      </c>
      <c r="S125">
        <f t="shared" si="33"/>
        <v>2.1</v>
      </c>
      <c r="T125">
        <f t="shared" si="33"/>
        <v>0</v>
      </c>
      <c r="U125">
        <f t="shared" si="33"/>
        <v>2.5</v>
      </c>
      <c r="V125">
        <f t="shared" si="33"/>
        <v>1.7</v>
      </c>
      <c r="W125">
        <f t="shared" si="35"/>
        <v>1.2</v>
      </c>
      <c r="X125">
        <f t="shared" si="35"/>
        <v>1.7</v>
      </c>
      <c r="Z125" s="8"/>
      <c r="AA125">
        <f t="shared" si="36"/>
        <v>2</v>
      </c>
      <c r="AB125">
        <f t="shared" si="36"/>
        <v>1.4</v>
      </c>
      <c r="AC125">
        <f t="shared" si="36"/>
        <v>1.6</v>
      </c>
      <c r="AD125">
        <f t="shared" si="36"/>
        <v>2.2999999999999998</v>
      </c>
      <c r="AE125">
        <f t="shared" si="36"/>
        <v>1.7</v>
      </c>
      <c r="AF125">
        <f t="shared" si="36"/>
        <v>1.4</v>
      </c>
      <c r="AG125">
        <f t="shared" si="36"/>
        <v>1.9</v>
      </c>
      <c r="AI125" s="8"/>
      <c r="AJ125">
        <f t="shared" si="31"/>
        <v>1.6</v>
      </c>
      <c r="AM125">
        <f t="shared" si="37"/>
        <v>1.7</v>
      </c>
      <c r="AN125">
        <f t="shared" si="37"/>
        <v>0.9</v>
      </c>
    </row>
    <row r="126" spans="6:40" x14ac:dyDescent="0.25">
      <c r="F126" s="87">
        <f t="shared" si="34"/>
        <v>27</v>
      </c>
      <c r="G126" t="str">
        <f t="shared" si="33"/>
        <v/>
      </c>
      <c r="H126">
        <f t="shared" si="33"/>
        <v>2.5</v>
      </c>
      <c r="I126">
        <f t="shared" si="33"/>
        <v>3</v>
      </c>
      <c r="J126">
        <f t="shared" si="33"/>
        <v>1.8</v>
      </c>
      <c r="K126" t="str">
        <f t="shared" si="33"/>
        <v/>
      </c>
      <c r="L126">
        <f t="shared" si="33"/>
        <v>2.8</v>
      </c>
      <c r="M126" t="str">
        <f t="shared" si="33"/>
        <v/>
      </c>
      <c r="N126" t="str">
        <f t="shared" si="33"/>
        <v/>
      </c>
      <c r="O126">
        <f t="shared" si="33"/>
        <v>1.7</v>
      </c>
      <c r="P126">
        <f t="shared" si="33"/>
        <v>1.6</v>
      </c>
      <c r="Q126">
        <f t="shared" si="33"/>
        <v>3.5</v>
      </c>
      <c r="R126">
        <f t="shared" si="33"/>
        <v>2</v>
      </c>
      <c r="S126">
        <f t="shared" si="33"/>
        <v>1.7</v>
      </c>
      <c r="T126">
        <f t="shared" si="33"/>
        <v>0</v>
      </c>
      <c r="U126">
        <f t="shared" si="33"/>
        <v>2.2000000000000002</v>
      </c>
      <c r="V126">
        <f t="shared" si="33"/>
        <v>1.7</v>
      </c>
      <c r="W126">
        <f t="shared" si="35"/>
        <v>1.2</v>
      </c>
      <c r="X126">
        <f t="shared" si="35"/>
        <v>1.5</v>
      </c>
      <c r="Z126" s="8"/>
      <c r="AA126">
        <f t="shared" si="36"/>
        <v>1.6</v>
      </c>
      <c r="AB126">
        <f t="shared" si="36"/>
        <v>1.2</v>
      </c>
      <c r="AC126">
        <f t="shared" si="36"/>
        <v>1.5</v>
      </c>
      <c r="AD126">
        <f t="shared" si="36"/>
        <v>2</v>
      </c>
      <c r="AE126">
        <f t="shared" si="36"/>
        <v>1.7</v>
      </c>
      <c r="AF126">
        <f t="shared" si="36"/>
        <v>1.3</v>
      </c>
      <c r="AG126">
        <f t="shared" si="36"/>
        <v>1.8</v>
      </c>
      <c r="AI126" s="8"/>
      <c r="AJ126">
        <f t="shared" si="31"/>
        <v>1.1000000000000001</v>
      </c>
      <c r="AM126">
        <f t="shared" si="37"/>
        <v>1.6</v>
      </c>
      <c r="AN126">
        <f t="shared" si="37"/>
        <v>0.9</v>
      </c>
    </row>
    <row r="127" spans="6:40" x14ac:dyDescent="0.25">
      <c r="F127" s="84">
        <f t="shared" si="34"/>
        <v>28</v>
      </c>
      <c r="G127" t="str">
        <f t="shared" si="33"/>
        <v/>
      </c>
      <c r="H127">
        <f t="shared" si="33"/>
        <v>2.5</v>
      </c>
      <c r="I127">
        <f t="shared" si="33"/>
        <v>2.9</v>
      </c>
      <c r="J127">
        <f t="shared" si="33"/>
        <v>1</v>
      </c>
      <c r="K127" t="str">
        <f t="shared" si="33"/>
        <v/>
      </c>
      <c r="L127" t="str">
        <f t="shared" si="33"/>
        <v/>
      </c>
      <c r="M127" t="str">
        <f t="shared" si="33"/>
        <v/>
      </c>
      <c r="N127" t="str">
        <f t="shared" si="33"/>
        <v/>
      </c>
      <c r="O127">
        <f t="shared" si="33"/>
        <v>1.7</v>
      </c>
      <c r="P127">
        <f t="shared" si="33"/>
        <v>1.5</v>
      </c>
      <c r="Q127">
        <f t="shared" si="33"/>
        <v>3.4</v>
      </c>
      <c r="R127">
        <f t="shared" si="33"/>
        <v>2</v>
      </c>
      <c r="S127">
        <f t="shared" si="33"/>
        <v>1.7</v>
      </c>
      <c r="T127">
        <f t="shared" si="33"/>
        <v>0</v>
      </c>
      <c r="U127">
        <f t="shared" si="33"/>
        <v>1.5</v>
      </c>
      <c r="V127">
        <f t="shared" si="33"/>
        <v>1.5</v>
      </c>
      <c r="W127">
        <f t="shared" si="35"/>
        <v>0.8</v>
      </c>
      <c r="X127">
        <f t="shared" si="35"/>
        <v>1.1000000000000001</v>
      </c>
      <c r="Z127" s="8"/>
      <c r="AA127">
        <f t="shared" si="36"/>
        <v>1.3</v>
      </c>
      <c r="AB127">
        <f t="shared" si="36"/>
        <v>1.2</v>
      </c>
      <c r="AC127">
        <f t="shared" si="36"/>
        <v>1.3</v>
      </c>
      <c r="AD127">
        <f t="shared" si="36"/>
        <v>1.6</v>
      </c>
      <c r="AE127">
        <f t="shared" si="36"/>
        <v>1.4</v>
      </c>
      <c r="AF127">
        <f t="shared" si="36"/>
        <v>1.3</v>
      </c>
      <c r="AG127">
        <f t="shared" si="36"/>
        <v>1.7</v>
      </c>
      <c r="AI127" s="8"/>
      <c r="AJ127">
        <f t="shared" si="31"/>
        <v>1</v>
      </c>
      <c r="AM127">
        <f t="shared" si="37"/>
        <v>1.2</v>
      </c>
      <c r="AN127" t="str">
        <f t="shared" si="37"/>
        <v/>
      </c>
    </row>
    <row r="128" spans="6:40" x14ac:dyDescent="0.25">
      <c r="F128" s="87">
        <f t="shared" si="34"/>
        <v>29</v>
      </c>
      <c r="G128" t="str">
        <f t="shared" si="33"/>
        <v/>
      </c>
      <c r="H128">
        <f t="shared" si="33"/>
        <v>1.8</v>
      </c>
      <c r="I128">
        <f t="shared" si="33"/>
        <v>2.7</v>
      </c>
      <c r="J128" t="str">
        <f t="shared" si="33"/>
        <v/>
      </c>
      <c r="K128" t="str">
        <f t="shared" si="33"/>
        <v/>
      </c>
      <c r="L128" t="str">
        <f t="shared" si="33"/>
        <v/>
      </c>
      <c r="M128" t="str">
        <f t="shared" si="33"/>
        <v/>
      </c>
      <c r="N128" t="str">
        <f t="shared" si="33"/>
        <v/>
      </c>
      <c r="O128">
        <f t="shared" si="33"/>
        <v>1.7</v>
      </c>
      <c r="P128">
        <f t="shared" si="33"/>
        <v>1.1000000000000001</v>
      </c>
      <c r="Q128">
        <f t="shared" si="33"/>
        <v>3.2</v>
      </c>
      <c r="R128">
        <f t="shared" si="33"/>
        <v>1.4</v>
      </c>
      <c r="S128">
        <f t="shared" si="33"/>
        <v>1.6</v>
      </c>
      <c r="T128">
        <f t="shared" si="33"/>
        <v>0</v>
      </c>
      <c r="U128">
        <f t="shared" si="33"/>
        <v>1.3</v>
      </c>
      <c r="V128">
        <f t="shared" si="33"/>
        <v>1.4</v>
      </c>
      <c r="W128">
        <f t="shared" si="35"/>
        <v>0.7</v>
      </c>
      <c r="X128">
        <f t="shared" si="35"/>
        <v>1.1000000000000001</v>
      </c>
      <c r="Z128" s="8"/>
      <c r="AA128">
        <f t="shared" si="36"/>
        <v>1.1000000000000001</v>
      </c>
      <c r="AB128">
        <f t="shared" si="36"/>
        <v>0</v>
      </c>
      <c r="AC128">
        <f t="shared" si="36"/>
        <v>1.3</v>
      </c>
      <c r="AD128">
        <f t="shared" si="36"/>
        <v>1.3</v>
      </c>
      <c r="AE128">
        <f t="shared" si="36"/>
        <v>1.2</v>
      </c>
      <c r="AF128">
        <f t="shared" si="36"/>
        <v>1.2</v>
      </c>
      <c r="AG128">
        <f t="shared" si="36"/>
        <v>1.4</v>
      </c>
      <c r="AI128" s="8"/>
      <c r="AJ128">
        <f t="shared" si="31"/>
        <v>0.4</v>
      </c>
      <c r="AM128">
        <f t="shared" si="37"/>
        <v>1</v>
      </c>
      <c r="AN128" t="str">
        <f t="shared" si="37"/>
        <v/>
      </c>
    </row>
    <row r="129" spans="3:41" x14ac:dyDescent="0.25">
      <c r="F129" s="84">
        <f t="shared" si="34"/>
        <v>30</v>
      </c>
      <c r="G129" t="str">
        <f t="shared" si="33"/>
        <v/>
      </c>
      <c r="H129">
        <f t="shared" si="33"/>
        <v>1.6</v>
      </c>
      <c r="I129">
        <f t="shared" si="33"/>
        <v>2.2000000000000002</v>
      </c>
      <c r="J129" t="str">
        <f t="shared" si="33"/>
        <v/>
      </c>
      <c r="K129" t="str">
        <f t="shared" si="33"/>
        <v/>
      </c>
      <c r="L129" t="str">
        <f t="shared" si="33"/>
        <v/>
      </c>
      <c r="M129" t="str">
        <f t="shared" si="33"/>
        <v/>
      </c>
      <c r="N129" t="str">
        <f t="shared" si="33"/>
        <v/>
      </c>
      <c r="O129">
        <f t="shared" si="33"/>
        <v>1.4</v>
      </c>
      <c r="P129">
        <f t="shared" si="33"/>
        <v>1</v>
      </c>
      <c r="Q129">
        <f t="shared" si="33"/>
        <v>3.1</v>
      </c>
      <c r="R129">
        <f t="shared" si="33"/>
        <v>1.3</v>
      </c>
      <c r="S129">
        <f t="shared" si="33"/>
        <v>1.4</v>
      </c>
      <c r="T129">
        <f t="shared" si="33"/>
        <v>0</v>
      </c>
      <c r="U129">
        <f t="shared" si="33"/>
        <v>1.2</v>
      </c>
      <c r="V129">
        <f t="shared" si="33"/>
        <v>0</v>
      </c>
      <c r="W129">
        <f t="shared" si="35"/>
        <v>0.6</v>
      </c>
      <c r="X129">
        <f t="shared" si="35"/>
        <v>0.6</v>
      </c>
      <c r="Z129" s="8"/>
      <c r="AA129">
        <f t="shared" si="36"/>
        <v>0</v>
      </c>
      <c r="AB129">
        <f t="shared" si="36"/>
        <v>0</v>
      </c>
      <c r="AC129">
        <f t="shared" si="36"/>
        <v>0.7</v>
      </c>
      <c r="AD129">
        <f t="shared" si="36"/>
        <v>0.2</v>
      </c>
      <c r="AE129">
        <f t="shared" si="36"/>
        <v>0.7</v>
      </c>
      <c r="AF129">
        <f t="shared" si="36"/>
        <v>1</v>
      </c>
      <c r="AG129">
        <f t="shared" si="36"/>
        <v>1.2</v>
      </c>
      <c r="AI129" s="8"/>
      <c r="AJ129">
        <f t="shared" si="31"/>
        <v>0</v>
      </c>
      <c r="AM129">
        <f t="shared" si="37"/>
        <v>0.5</v>
      </c>
      <c r="AN129" t="str">
        <f t="shared" si="37"/>
        <v/>
      </c>
    </row>
    <row r="130" spans="3:41" ht="15.75" thickBot="1" x14ac:dyDescent="0.3">
      <c r="F130" s="88">
        <f t="shared" si="34"/>
        <v>31</v>
      </c>
      <c r="G130" t="str">
        <f t="shared" si="33"/>
        <v/>
      </c>
      <c r="H130" t="str">
        <f t="shared" ref="H130:X131" si="38">IFERROR(LARGE(H$4:H$95,$F130),"")</f>
        <v/>
      </c>
      <c r="I130" t="str">
        <f t="shared" si="38"/>
        <v/>
      </c>
      <c r="J130" t="str">
        <f t="shared" si="38"/>
        <v/>
      </c>
      <c r="K130" t="str">
        <f t="shared" si="38"/>
        <v/>
      </c>
      <c r="L130" t="str">
        <f t="shared" si="38"/>
        <v/>
      </c>
      <c r="M130" t="str">
        <f t="shared" si="38"/>
        <v/>
      </c>
      <c r="N130" t="str">
        <f t="shared" si="38"/>
        <v/>
      </c>
      <c r="O130" t="str">
        <f t="shared" si="38"/>
        <v/>
      </c>
      <c r="P130">
        <f t="shared" si="38"/>
        <v>1</v>
      </c>
      <c r="Q130" t="str">
        <f t="shared" si="38"/>
        <v/>
      </c>
      <c r="R130" t="str">
        <f t="shared" si="38"/>
        <v/>
      </c>
      <c r="S130">
        <f t="shared" si="38"/>
        <v>1</v>
      </c>
      <c r="T130">
        <f t="shared" si="38"/>
        <v>0</v>
      </c>
      <c r="U130" t="str">
        <f t="shared" si="38"/>
        <v/>
      </c>
      <c r="V130" t="str">
        <f t="shared" si="38"/>
        <v/>
      </c>
      <c r="W130">
        <f t="shared" si="38"/>
        <v>0</v>
      </c>
      <c r="X130">
        <f t="shared" si="38"/>
        <v>0.2</v>
      </c>
      <c r="Z130" s="8"/>
      <c r="AA130">
        <f t="shared" si="36"/>
        <v>0</v>
      </c>
      <c r="AB130">
        <f t="shared" si="36"/>
        <v>0</v>
      </c>
      <c r="AC130">
        <f t="shared" si="36"/>
        <v>0.5</v>
      </c>
      <c r="AD130" t="str">
        <f t="shared" si="36"/>
        <v/>
      </c>
      <c r="AE130" t="str">
        <f t="shared" si="36"/>
        <v/>
      </c>
      <c r="AF130">
        <f t="shared" si="36"/>
        <v>0</v>
      </c>
      <c r="AG130">
        <f t="shared" si="36"/>
        <v>1.1000000000000001</v>
      </c>
      <c r="AI130" s="8"/>
      <c r="AJ130" t="str">
        <f t="shared" si="31"/>
        <v/>
      </c>
      <c r="AM130">
        <f t="shared" si="37"/>
        <v>0</v>
      </c>
      <c r="AN130" t="str">
        <f t="shared" si="37"/>
        <v/>
      </c>
    </row>
    <row r="131" spans="3:41" ht="15.75" thickBot="1" x14ac:dyDescent="0.3">
      <c r="F131" s="5"/>
      <c r="M131" t="str">
        <f t="shared" si="38"/>
        <v/>
      </c>
      <c r="N131" t="str">
        <f t="shared" si="38"/>
        <v/>
      </c>
      <c r="O131" t="str">
        <f t="shared" si="38"/>
        <v/>
      </c>
      <c r="P131" t="str">
        <f t="shared" si="38"/>
        <v/>
      </c>
      <c r="Q131" t="str">
        <f t="shared" si="38"/>
        <v/>
      </c>
      <c r="R131" t="str">
        <f t="shared" si="38"/>
        <v/>
      </c>
      <c r="S131" t="str">
        <f t="shared" si="38"/>
        <v/>
      </c>
      <c r="T131" t="str">
        <f t="shared" si="38"/>
        <v/>
      </c>
      <c r="U131" t="str">
        <f t="shared" si="38"/>
        <v/>
      </c>
      <c r="V131" t="str">
        <f t="shared" si="38"/>
        <v/>
      </c>
      <c r="W131" t="str">
        <f t="shared" si="38"/>
        <v/>
      </c>
      <c r="X131" t="str">
        <f t="shared" si="38"/>
        <v/>
      </c>
      <c r="Z131" s="8"/>
      <c r="AA131" t="str">
        <f t="shared" si="36"/>
        <v/>
      </c>
      <c r="AB131" t="str">
        <f t="shared" si="36"/>
        <v/>
      </c>
      <c r="AC131" t="str">
        <f t="shared" si="36"/>
        <v/>
      </c>
      <c r="AD131" t="str">
        <f t="shared" si="36"/>
        <v/>
      </c>
      <c r="AE131" t="str">
        <f t="shared" si="36"/>
        <v/>
      </c>
      <c r="AF131" t="str">
        <f t="shared" si="36"/>
        <v/>
      </c>
      <c r="AG131" t="str">
        <f t="shared" si="36"/>
        <v/>
      </c>
      <c r="AI131" s="8"/>
      <c r="AJ131" t="str">
        <f t="shared" si="31"/>
        <v/>
      </c>
      <c r="AM131" t="str">
        <f t="shared" si="37"/>
        <v/>
      </c>
      <c r="AN131" t="str">
        <f t="shared" si="37"/>
        <v/>
      </c>
    </row>
    <row r="132" spans="3:41" ht="15.75" thickBot="1" x14ac:dyDescent="0.3">
      <c r="E132" s="45"/>
      <c r="F132" s="67"/>
      <c r="G132" s="95" t="s">
        <v>54</v>
      </c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7"/>
      <c r="Z132" s="8"/>
      <c r="AA132" s="89" t="s">
        <v>55</v>
      </c>
      <c r="AB132" s="90"/>
      <c r="AC132" s="90"/>
      <c r="AD132" s="90"/>
      <c r="AE132" s="90"/>
      <c r="AF132" s="90"/>
      <c r="AG132" s="90"/>
      <c r="AH132" s="91"/>
      <c r="AI132" s="8"/>
      <c r="AJ132" s="89" t="s">
        <v>56</v>
      </c>
      <c r="AK132" s="90"/>
      <c r="AL132" s="90"/>
      <c r="AM132" s="90"/>
      <c r="AN132" s="90"/>
      <c r="AO132" s="91"/>
    </row>
    <row r="133" spans="3:41" x14ac:dyDescent="0.25">
      <c r="C133" s="92" t="s">
        <v>72</v>
      </c>
      <c r="D133" s="93"/>
      <c r="G133" s="68">
        <v>1999</v>
      </c>
      <c r="H133" s="68">
        <f>G133+1</f>
        <v>2000</v>
      </c>
      <c r="I133" s="68">
        <f t="shared" ref="I133" si="39">H133+1</f>
        <v>2001</v>
      </c>
      <c r="J133" s="68">
        <f t="shared" ref="J133" si="40">I133+1</f>
        <v>2002</v>
      </c>
      <c r="K133" s="71">
        <f t="shared" ref="K133" si="41">J133+1</f>
        <v>2003</v>
      </c>
      <c r="L133" s="68">
        <f t="shared" ref="L133" si="42">K133+1</f>
        <v>2004</v>
      </c>
      <c r="M133" s="68">
        <f t="shared" ref="M133" si="43">L133+1</f>
        <v>2005</v>
      </c>
      <c r="N133" s="71">
        <f t="shared" ref="N133" si="44">M133+1</f>
        <v>2006</v>
      </c>
      <c r="O133" s="72">
        <f>N133+1</f>
        <v>2007</v>
      </c>
      <c r="P133" s="70">
        <f t="shared" ref="P133" si="45">O133+1</f>
        <v>2008</v>
      </c>
      <c r="Q133" s="73">
        <f t="shared" ref="Q133" si="46">P133+1</f>
        <v>2009</v>
      </c>
      <c r="R133" s="69">
        <f t="shared" ref="R133" si="47">Q133+1</f>
        <v>2010</v>
      </c>
      <c r="S133" s="71">
        <f t="shared" ref="S133" si="48">R133+1</f>
        <v>2011</v>
      </c>
      <c r="T133" s="71">
        <f t="shared" ref="T133" si="49">S133+1</f>
        <v>2012</v>
      </c>
      <c r="U133" s="68">
        <f t="shared" ref="U133" si="50">T133+1</f>
        <v>2013</v>
      </c>
      <c r="V133" s="71">
        <f t="shared" ref="V133" si="51">U133+1</f>
        <v>2014</v>
      </c>
      <c r="W133" s="68">
        <f t="shared" ref="W133" si="52">V133+1</f>
        <v>2015</v>
      </c>
      <c r="X133" s="72">
        <f t="shared" ref="X133" si="53">W133+1</f>
        <v>2016</v>
      </c>
      <c r="Y133" s="74"/>
      <c r="Z133" s="42"/>
      <c r="AA133" s="75">
        <v>2010</v>
      </c>
      <c r="AB133" s="80">
        <f t="shared" ref="AB133" si="54">AA133+1</f>
        <v>2011</v>
      </c>
      <c r="AC133" s="76">
        <f t="shared" ref="AC133" si="55">AB133+1</f>
        <v>2012</v>
      </c>
      <c r="AD133" s="75">
        <f t="shared" ref="AD133" si="56">AC133+1</f>
        <v>2013</v>
      </c>
      <c r="AE133" s="79">
        <f t="shared" ref="AE133" si="57">AD133+1</f>
        <v>2014</v>
      </c>
      <c r="AF133" s="75">
        <f t="shared" ref="AF133" si="58">AE133+1</f>
        <v>2015</v>
      </c>
      <c r="AG133" s="81">
        <f t="shared" ref="AG133" si="59">AF133+1</f>
        <v>2016</v>
      </c>
      <c r="AH133" s="78">
        <v>2017</v>
      </c>
      <c r="AI133" s="42"/>
      <c r="AJ133" s="79">
        <v>2012</v>
      </c>
      <c r="AK133" s="75">
        <f t="shared" ref="AK133" si="60">AJ133+1</f>
        <v>2013</v>
      </c>
      <c r="AL133" s="81">
        <f t="shared" ref="AL133" si="61">AK133+1</f>
        <v>2014</v>
      </c>
      <c r="AM133" s="77">
        <f t="shared" ref="AM133" si="62">AL133+1</f>
        <v>2015</v>
      </c>
      <c r="AN133" s="80">
        <f t="shared" ref="AN133" si="63">AM133+1</f>
        <v>2016</v>
      </c>
      <c r="AO133" s="78">
        <v>2017</v>
      </c>
    </row>
    <row r="134" spans="3:41" x14ac:dyDescent="0.25">
      <c r="G134" s="5">
        <f t="shared" ref="G134:X134" si="64">COUNTIFS(G100:G130,"&gt;-999")</f>
        <v>25</v>
      </c>
      <c r="H134" s="5">
        <f t="shared" si="64"/>
        <v>30</v>
      </c>
      <c r="I134" s="5">
        <f t="shared" si="64"/>
        <v>30</v>
      </c>
      <c r="J134" s="5">
        <f t="shared" si="64"/>
        <v>28</v>
      </c>
      <c r="K134" s="5">
        <f t="shared" si="64"/>
        <v>21</v>
      </c>
      <c r="L134" s="5">
        <f t="shared" si="64"/>
        <v>27</v>
      </c>
      <c r="M134" s="5">
        <f t="shared" si="64"/>
        <v>12</v>
      </c>
      <c r="N134" s="5">
        <f t="shared" si="64"/>
        <v>15</v>
      </c>
      <c r="O134" s="5">
        <f t="shared" si="64"/>
        <v>30</v>
      </c>
      <c r="P134" s="5">
        <f t="shared" si="64"/>
        <v>31</v>
      </c>
      <c r="Q134" s="5">
        <f t="shared" si="64"/>
        <v>30</v>
      </c>
      <c r="R134" s="5">
        <f t="shared" si="64"/>
        <v>30</v>
      </c>
      <c r="S134" s="5">
        <f t="shared" si="64"/>
        <v>31</v>
      </c>
      <c r="T134" s="5">
        <f t="shared" si="64"/>
        <v>31</v>
      </c>
      <c r="U134" s="5">
        <f t="shared" si="64"/>
        <v>30</v>
      </c>
      <c r="V134" s="5">
        <f t="shared" si="64"/>
        <v>30</v>
      </c>
      <c r="W134" s="5">
        <f t="shared" si="64"/>
        <v>31</v>
      </c>
      <c r="X134" s="5">
        <f t="shared" si="64"/>
        <v>31</v>
      </c>
      <c r="Y134" s="5"/>
      <c r="Z134" s="5"/>
      <c r="AA134" s="5">
        <f t="shared" ref="AA134:AG134" si="65">COUNTIFS(AA100:AA130,"&gt;-999")</f>
        <v>31</v>
      </c>
      <c r="AB134" s="5">
        <f t="shared" si="65"/>
        <v>31</v>
      </c>
      <c r="AC134" s="5">
        <f t="shared" si="65"/>
        <v>31</v>
      </c>
      <c r="AD134" s="5">
        <f t="shared" si="65"/>
        <v>30</v>
      </c>
      <c r="AE134" s="5">
        <f t="shared" si="65"/>
        <v>30</v>
      </c>
      <c r="AF134" s="5">
        <f t="shared" si="65"/>
        <v>31</v>
      </c>
      <c r="AG134" s="5">
        <f t="shared" si="65"/>
        <v>31</v>
      </c>
      <c r="AH134" s="5"/>
      <c r="AI134" s="5"/>
      <c r="AJ134" s="5">
        <f>COUNTIFS(AJ100:AJ130,"&gt;-999")</f>
        <v>30</v>
      </c>
      <c r="AM134" s="5">
        <f>COUNTIFS(AM100:AM130,"&gt;-999")</f>
        <v>31</v>
      </c>
      <c r="AN134" s="5">
        <f>COUNTIFS(AN100:AN130,"&gt;-999")</f>
        <v>27</v>
      </c>
    </row>
    <row r="135" spans="3:41" x14ac:dyDescent="0.25">
      <c r="G135">
        <f>G134-TRUNC(G134*0.99)</f>
        <v>1</v>
      </c>
      <c r="H135">
        <f t="shared" ref="H135:X135" si="66">H134-TRUNC(H134*0.99)</f>
        <v>1</v>
      </c>
      <c r="I135">
        <f t="shared" si="66"/>
        <v>1</v>
      </c>
      <c r="J135">
        <f t="shared" si="66"/>
        <v>1</v>
      </c>
      <c r="K135">
        <f t="shared" si="66"/>
        <v>1</v>
      </c>
      <c r="L135">
        <f t="shared" si="66"/>
        <v>1</v>
      </c>
      <c r="M135">
        <f t="shared" si="66"/>
        <v>1</v>
      </c>
      <c r="N135">
        <f t="shared" si="66"/>
        <v>1</v>
      </c>
      <c r="O135">
        <f t="shared" si="66"/>
        <v>1</v>
      </c>
      <c r="P135">
        <f t="shared" si="66"/>
        <v>1</v>
      </c>
      <c r="Q135">
        <f t="shared" si="66"/>
        <v>1</v>
      </c>
      <c r="R135">
        <f t="shared" si="66"/>
        <v>1</v>
      </c>
      <c r="S135">
        <f t="shared" si="66"/>
        <v>1</v>
      </c>
      <c r="T135">
        <f t="shared" si="66"/>
        <v>1</v>
      </c>
      <c r="U135">
        <f t="shared" si="66"/>
        <v>1</v>
      </c>
      <c r="V135">
        <f t="shared" si="66"/>
        <v>1</v>
      </c>
      <c r="W135">
        <f t="shared" si="66"/>
        <v>1</v>
      </c>
      <c r="X135">
        <f t="shared" si="66"/>
        <v>1</v>
      </c>
      <c r="AA135">
        <f t="shared" ref="AA135:AG135" si="67">AA134-TRUNC(AA134*0.99)</f>
        <v>1</v>
      </c>
      <c r="AB135">
        <f t="shared" si="67"/>
        <v>1</v>
      </c>
      <c r="AC135">
        <f t="shared" si="67"/>
        <v>1</v>
      </c>
      <c r="AD135">
        <f t="shared" si="67"/>
        <v>1</v>
      </c>
      <c r="AE135">
        <f t="shared" si="67"/>
        <v>1</v>
      </c>
      <c r="AF135">
        <f t="shared" si="67"/>
        <v>1</v>
      </c>
      <c r="AG135">
        <f t="shared" si="67"/>
        <v>1</v>
      </c>
      <c r="AJ135">
        <f>AJ134-TRUNC(AJ134*0.99)</f>
        <v>1</v>
      </c>
      <c r="AM135">
        <f t="shared" ref="AM135:AN135" si="68">AM134-TRUNC(AM134*0.99)</f>
        <v>1</v>
      </c>
      <c r="AN135">
        <f t="shared" si="68"/>
        <v>1</v>
      </c>
    </row>
    <row r="136" spans="3:41" x14ac:dyDescent="0.25">
      <c r="G136">
        <f>G134-TRUNC(G134*0.95)</f>
        <v>2</v>
      </c>
      <c r="H136">
        <f t="shared" ref="H136:X136" si="69">H134-TRUNC(H134*0.95)</f>
        <v>2</v>
      </c>
      <c r="I136">
        <f t="shared" si="69"/>
        <v>2</v>
      </c>
      <c r="J136">
        <f t="shared" si="69"/>
        <v>2</v>
      </c>
      <c r="K136">
        <f t="shared" si="69"/>
        <v>2</v>
      </c>
      <c r="L136">
        <f t="shared" si="69"/>
        <v>2</v>
      </c>
      <c r="M136">
        <f t="shared" si="69"/>
        <v>1</v>
      </c>
      <c r="N136">
        <f t="shared" si="69"/>
        <v>1</v>
      </c>
      <c r="O136">
        <f t="shared" si="69"/>
        <v>2</v>
      </c>
      <c r="P136">
        <f t="shared" si="69"/>
        <v>2</v>
      </c>
      <c r="Q136">
        <f t="shared" si="69"/>
        <v>2</v>
      </c>
      <c r="R136">
        <f t="shared" si="69"/>
        <v>2</v>
      </c>
      <c r="S136">
        <f t="shared" si="69"/>
        <v>2</v>
      </c>
      <c r="T136">
        <f t="shared" si="69"/>
        <v>2</v>
      </c>
      <c r="U136">
        <f t="shared" si="69"/>
        <v>2</v>
      </c>
      <c r="V136">
        <f t="shared" si="69"/>
        <v>2</v>
      </c>
      <c r="W136">
        <f t="shared" si="69"/>
        <v>2</v>
      </c>
      <c r="X136">
        <f t="shared" si="69"/>
        <v>2</v>
      </c>
      <c r="AA136">
        <f t="shared" ref="AA136:AG136" si="70">AA134-TRUNC(AA134*0.95)</f>
        <v>2</v>
      </c>
      <c r="AB136">
        <f t="shared" si="70"/>
        <v>2</v>
      </c>
      <c r="AC136">
        <f t="shared" si="70"/>
        <v>2</v>
      </c>
      <c r="AD136">
        <f t="shared" si="70"/>
        <v>2</v>
      </c>
      <c r="AE136">
        <f t="shared" si="70"/>
        <v>2</v>
      </c>
      <c r="AF136">
        <f t="shared" si="70"/>
        <v>2</v>
      </c>
      <c r="AG136">
        <f t="shared" si="70"/>
        <v>2</v>
      </c>
      <c r="AJ136">
        <f>AJ134-TRUNC(AJ134*0.95)</f>
        <v>2</v>
      </c>
      <c r="AM136">
        <f t="shared" ref="AM136:AN136" si="71">AM134-TRUNC(AM134*0.95)</f>
        <v>2</v>
      </c>
      <c r="AN136">
        <f t="shared" si="71"/>
        <v>2</v>
      </c>
    </row>
    <row r="137" spans="3:41" x14ac:dyDescent="0.25">
      <c r="G137" t="str">
        <f>IFERROR(LARGE($G$4:$G$95,#REF!),"")</f>
        <v/>
      </c>
      <c r="H137" t="str">
        <f>IFERROR(LARGE(($H$42:$H$95,$H$4:$H$33),#REF!),"")</f>
        <v/>
      </c>
      <c r="I137" t="str">
        <f>IFERROR(LARGE(($I$34:$I$95,$I$4:$I$32),#REF!),"")</f>
        <v/>
      </c>
      <c r="J137" t="str">
        <f>IFERROR(LARGE(($J$74:$J$95,$J$71:$J$72,$J$4:$J$69),#REF!),"")</f>
        <v/>
      </c>
      <c r="K137" t="str">
        <f>IFERROR(LARGE(($K$4:$K$95),#REF!),"")</f>
        <v/>
      </c>
      <c r="L137" t="str">
        <f>IFERROR(LARGE(($L$90:$L$94,$L$88,$L$78:$L$82,$L$72:$L$76,$L$54:$L$70,$L$48,$L$44:$L$46,$L$37:$L$42,$L$36,$L$30:$L$31,$L$24:$L$28,$L$4:$L$22),#REF!),"")</f>
        <v/>
      </c>
      <c r="M137" t="str">
        <f>IFERROR(LARGE(($M$73:$M$95,$M$67:$M$71,$M$61:$M$65,$M$31:$M$59,$M$25:$M$29,$M$4:$M$23),#REF!),"")</f>
        <v/>
      </c>
      <c r="N137" t="str">
        <f>IFERROR(LARGE(($N$4:$N$95),#REF!),"")</f>
        <v/>
      </c>
      <c r="O137" t="str">
        <f>IFERROR(LARGE(($O$4:$O$95),#REF!),"")</f>
        <v/>
      </c>
      <c r="P137" t="str">
        <f>IFERROR(LARGE(($P$4:$P$95),#REF!),"")</f>
        <v/>
      </c>
      <c r="Q137" t="str">
        <f>IFERROR(LARGE(($Q$73:$Q$95,$Q$70:$Q$71,$Q$67:$Q$68,$Q$64:$Q$65,$Q$61:$Q$62,$Q$58:$Q$59,$Q$49:$Q$56,$Q$43:$Q$47,$Q$40:$Q$41,$Q$13:$Q$38,$Q$4:$Q$11),#REF!),"")</f>
        <v/>
      </c>
      <c r="R137" t="str">
        <f>IFERROR(LARGE(($R$71:$R$95,$R$50:$R$69,$R$47:$R$48,$R$5:$R$45),#REF!),"")</f>
        <v/>
      </c>
      <c r="S137" t="str">
        <f>IFERROR(LARGE(($S$12:$S$95,$S$4:$S$10),#REF!),"")</f>
        <v/>
      </c>
      <c r="T137" t="str">
        <f>IFERROR(LARGE(($T$84:$T$95,$T$4:$T$82),#REF!),"")</f>
        <v/>
      </c>
      <c r="U137" t="str">
        <f>IFERROR(LARGE(($U$82:$U$95,$U$79:$U$80,$U$76:$U$77,$U$73:$U$74,$U$70:$U$71,$U$67:$U$68,$U$49:$U$65,$U$40:$U$47,$U$37:$U$38,$U$34:$U$35,$U$31:$U$32,$U$25:$U$29,$U$4:$U$23),#REF!),"")</f>
        <v/>
      </c>
      <c r="V137" t="str">
        <f>IFERROR(LARGE(($V$4:$V$95),#REF!),"")</f>
        <v/>
      </c>
      <c r="W137" t="str">
        <f>IFERROR(LARGE(($W$63:$W$95,$W$60:$W$61,$W$48:$W$58,$W$42:$W$46,$W$39:$W$40,$W$36:$W$37,$W$30:$W$34,$W$27:$W$28,$W$4:$W$25),#REF!),"")</f>
        <v/>
      </c>
      <c r="X137" t="str">
        <f>IFERROR(LARGE(($X$4:$X$95),#REF!),"")</f>
        <v/>
      </c>
      <c r="Z137" s="8"/>
      <c r="AA137" t="str">
        <f>IFERROR(LARGE(($AA$47:$AA$95,$AA$4:$AA$45),#REF!),"")</f>
        <v/>
      </c>
      <c r="AB137" t="str">
        <f>IFERROR(LARGE(($AB$4:$AB$95),#REF!),"")</f>
        <v/>
      </c>
      <c r="AC137" t="str">
        <f>IFERROR(LARGE(($AC$4:$AC$95),#REF!),"")</f>
        <v/>
      </c>
      <c r="AD137" t="str">
        <f>IFERROR(LARGE(($AD$82:$AD$95,$AD$79:$AD$80,$AD$76:$AD$77,$AD$73:$AD$74,$AD$70:$AD$71,$AD$67:$AD$68,$AD$49:$AD$65,$AD$40:$AD$47,$AD$37:$AD$38,$AD$34:$AD$35,$AD$31:$AD$32,$AD$25:$AD$29,$AD$19:$AD$23,$AD$4:$AD$17),#REF!),"")</f>
        <v/>
      </c>
      <c r="AE137" t="str">
        <f>IFERROR(LARGE(($AE$4:$AE$95),#REF!),"")</f>
        <v/>
      </c>
      <c r="AF137" t="str">
        <f>IFERROR(LARGE(($AF$63:$AF$95,$AF$60:$AF$61,$AF$48:$AF$58,$AF$42:$AF$46,$AF$39:$AF$40,$AF$36:$AF$37,$AF$30:$AF$34,$AF$27:$AF$28,$AF$4:$AF$25),#REF!),"")</f>
        <v/>
      </c>
      <c r="AG137" t="str">
        <f>IFERROR(LARGE(($AG$4:$AG$95),#REF!),"")</f>
        <v/>
      </c>
      <c r="AI137" s="8"/>
      <c r="AJ137" t="str">
        <f>IFERROR(LARGE(($AJ$4:$AJ$95),#REF!),"")</f>
        <v/>
      </c>
      <c r="AM137" t="str">
        <f>IFERROR(LARGE(($AM$54:$AM$95,$AM$48:$AM$52,$AM$42:$AM$46,$AM$39:$AM$40,$AM$36:$AM$37,$AM$30:$AM$34,$AM$27:$AM$28,$AM$24:$AM$25,$AM$4:$AM$22),#REF!),"")</f>
        <v/>
      </c>
      <c r="AN137" t="str">
        <f>IFERROR(LARGE(($AN$4:$AN$95),#REF!),"")</f>
        <v/>
      </c>
    </row>
    <row r="138" spans="3:41" x14ac:dyDescent="0.25">
      <c r="F138" t="s">
        <v>61</v>
      </c>
      <c r="G138">
        <f>IFERROR(LARGE($G$4:$G$95,G135),"")</f>
        <v>14</v>
      </c>
      <c r="H138">
        <f>IFERROR(LARGE((H$4:H$95),H135),"")</f>
        <v>90.7</v>
      </c>
      <c r="I138">
        <f t="shared" ref="I138:X139" si="72">IFERROR(LARGE((I$4:I$95),I135),"")</f>
        <v>32.200000000000003</v>
      </c>
      <c r="J138">
        <f t="shared" si="72"/>
        <v>83.4</v>
      </c>
      <c r="K138">
        <f t="shared" si="72"/>
        <v>7.5</v>
      </c>
      <c r="L138">
        <f t="shared" si="72"/>
        <v>505.6</v>
      </c>
      <c r="M138">
        <f t="shared" si="72"/>
        <v>33.5</v>
      </c>
      <c r="N138">
        <f t="shared" si="72"/>
        <v>27.4</v>
      </c>
      <c r="O138">
        <f t="shared" si="72"/>
        <v>12.4</v>
      </c>
      <c r="P138">
        <f t="shared" si="72"/>
        <v>8.1</v>
      </c>
      <c r="Q138">
        <f t="shared" si="72"/>
        <v>159.5</v>
      </c>
      <c r="R138">
        <f t="shared" si="72"/>
        <v>44.5</v>
      </c>
      <c r="S138">
        <f t="shared" si="72"/>
        <v>22.4</v>
      </c>
      <c r="T138">
        <f t="shared" si="72"/>
        <v>14.8</v>
      </c>
      <c r="U138">
        <f t="shared" si="72"/>
        <v>58.7</v>
      </c>
      <c r="V138">
        <f t="shared" si="72"/>
        <v>4.8</v>
      </c>
      <c r="W138">
        <f t="shared" si="72"/>
        <v>105</v>
      </c>
      <c r="X138">
        <f t="shared" si="72"/>
        <v>6.8</v>
      </c>
      <c r="Z138" s="8"/>
      <c r="AA138">
        <f t="shared" ref="AA138:AG138" si="73">IFERROR(LARGE((AA$4:AA$95),AA135),"")</f>
        <v>41.5</v>
      </c>
      <c r="AB138">
        <f t="shared" si="73"/>
        <v>20.100000000000001</v>
      </c>
      <c r="AC138">
        <f t="shared" si="73"/>
        <v>16</v>
      </c>
      <c r="AD138">
        <f t="shared" si="73"/>
        <v>58</v>
      </c>
      <c r="AE138">
        <f t="shared" si="73"/>
        <v>5.7</v>
      </c>
      <c r="AF138">
        <f t="shared" si="73"/>
        <v>102.4</v>
      </c>
      <c r="AG138">
        <f t="shared" si="73"/>
        <v>7</v>
      </c>
      <c r="AI138" s="8"/>
      <c r="AJ138">
        <f t="shared" ref="AJ138" si="74">IFERROR(LARGE((AJ$4:AJ$95),AJ135),"")</f>
        <v>14.4</v>
      </c>
      <c r="AM138">
        <f t="shared" ref="AM138:AN138" si="75">IFERROR(LARGE((AM$4:AM$95),AM135),"")</f>
        <v>95</v>
      </c>
      <c r="AN138">
        <f t="shared" si="75"/>
        <v>7.7</v>
      </c>
    </row>
    <row r="139" spans="3:41" x14ac:dyDescent="0.25">
      <c r="F139" t="s">
        <v>62</v>
      </c>
      <c r="G139">
        <f>IFERROR(LARGE($G$4:$G$95,G136),"")</f>
        <v>14</v>
      </c>
      <c r="H139">
        <f>IFERROR(LARGE((H$4:H$95),H136),"")</f>
        <v>53.3</v>
      </c>
      <c r="I139">
        <f t="shared" si="72"/>
        <v>11.5</v>
      </c>
      <c r="J139">
        <f t="shared" si="72"/>
        <v>42.3</v>
      </c>
      <c r="K139">
        <f t="shared" si="72"/>
        <v>7</v>
      </c>
      <c r="L139">
        <f t="shared" si="72"/>
        <v>468.6</v>
      </c>
      <c r="M139">
        <f t="shared" si="72"/>
        <v>33.5</v>
      </c>
      <c r="N139">
        <f t="shared" si="72"/>
        <v>27.4</v>
      </c>
      <c r="O139">
        <f t="shared" si="72"/>
        <v>8.8000000000000007</v>
      </c>
      <c r="P139">
        <f t="shared" si="72"/>
        <v>6.4</v>
      </c>
      <c r="Q139">
        <f t="shared" si="72"/>
        <v>127.7</v>
      </c>
      <c r="R139">
        <f t="shared" si="72"/>
        <v>23.4</v>
      </c>
      <c r="S139">
        <f t="shared" si="72"/>
        <v>4.5</v>
      </c>
      <c r="T139">
        <f>IFERROR(LARGE((T$4:T$95),T136),"")</f>
        <v>6.3</v>
      </c>
      <c r="U139">
        <f t="shared" si="72"/>
        <v>34.4</v>
      </c>
      <c r="V139">
        <f t="shared" si="72"/>
        <v>4.4000000000000004</v>
      </c>
      <c r="W139">
        <f t="shared" si="72"/>
        <v>68.3</v>
      </c>
      <c r="X139">
        <f t="shared" si="72"/>
        <v>6.8</v>
      </c>
      <c r="Z139" s="8"/>
      <c r="AA139">
        <f t="shared" ref="AA139:AG139" si="76">IFERROR(LARGE((AA$4:AA$95),AA136),"")</f>
        <v>22.9</v>
      </c>
      <c r="AB139">
        <f t="shared" si="76"/>
        <v>4</v>
      </c>
      <c r="AC139">
        <f t="shared" si="76"/>
        <v>6.7</v>
      </c>
      <c r="AD139">
        <f t="shared" si="76"/>
        <v>32.799999999999997</v>
      </c>
      <c r="AE139">
        <f t="shared" si="76"/>
        <v>4.8</v>
      </c>
      <c r="AF139">
        <f t="shared" si="76"/>
        <v>68.8</v>
      </c>
      <c r="AG139">
        <f t="shared" si="76"/>
        <v>6.4</v>
      </c>
      <c r="AI139" s="8"/>
      <c r="AJ139">
        <f t="shared" ref="AJ139" si="77">IFERROR(LARGE((AJ$4:AJ$95),AJ136),"")</f>
        <v>13.2</v>
      </c>
      <c r="AM139">
        <f t="shared" ref="AM139:AN139" si="78">IFERROR(LARGE((AM$4:AM$95),AM136),"")</f>
        <v>83.2</v>
      </c>
      <c r="AN139">
        <f t="shared" si="78"/>
        <v>7.3</v>
      </c>
    </row>
    <row r="140" spans="3:41" s="55" customFormat="1" x14ac:dyDescent="0.25">
      <c r="G140" s="55" t="str">
        <f>IFERROR(LARGE($G$4:$G$95,#REF!),"")</f>
        <v/>
      </c>
      <c r="H140" s="55" t="str">
        <f>IF(H138&gt;10,"x","")</f>
        <v>x</v>
      </c>
      <c r="I140" s="55" t="str">
        <f t="shared" ref="I140:X141" si="79">IF(I138&gt;10,"x","")</f>
        <v>x</v>
      </c>
      <c r="J140" s="55" t="str">
        <f t="shared" si="79"/>
        <v>x</v>
      </c>
      <c r="K140" s="55" t="str">
        <f t="shared" si="79"/>
        <v/>
      </c>
      <c r="L140" s="55" t="str">
        <f t="shared" si="79"/>
        <v>x</v>
      </c>
      <c r="M140" s="55" t="str">
        <f t="shared" si="79"/>
        <v>x</v>
      </c>
      <c r="N140" s="55" t="str">
        <f t="shared" si="79"/>
        <v>x</v>
      </c>
      <c r="O140" s="55" t="str">
        <f t="shared" si="79"/>
        <v>x</v>
      </c>
      <c r="P140" s="55" t="str">
        <f t="shared" si="79"/>
        <v/>
      </c>
      <c r="Q140" s="55" t="str">
        <f t="shared" si="79"/>
        <v>x</v>
      </c>
      <c r="R140" s="55" t="str">
        <f t="shared" si="79"/>
        <v>x</v>
      </c>
      <c r="S140" s="55" t="str">
        <f t="shared" si="79"/>
        <v>x</v>
      </c>
      <c r="T140" s="55" t="str">
        <f t="shared" si="79"/>
        <v>x</v>
      </c>
      <c r="U140" s="55" t="str">
        <f t="shared" si="79"/>
        <v>x</v>
      </c>
      <c r="V140" s="55" t="str">
        <f t="shared" si="79"/>
        <v/>
      </c>
      <c r="W140" s="55" t="str">
        <f t="shared" si="79"/>
        <v>x</v>
      </c>
      <c r="X140" s="55" t="str">
        <f t="shared" si="79"/>
        <v/>
      </c>
      <c r="Z140" s="56"/>
      <c r="AA140" s="55" t="str">
        <f t="shared" ref="AA140:AG140" si="80">IF(AA138&gt;10,"x","")</f>
        <v>x</v>
      </c>
      <c r="AB140" s="55" t="str">
        <f t="shared" si="80"/>
        <v>x</v>
      </c>
      <c r="AC140" s="55" t="str">
        <f t="shared" si="80"/>
        <v>x</v>
      </c>
      <c r="AD140" s="55" t="str">
        <f t="shared" si="80"/>
        <v>x</v>
      </c>
      <c r="AE140" s="55" t="str">
        <f t="shared" si="80"/>
        <v/>
      </c>
      <c r="AF140" s="55" t="str">
        <f t="shared" si="80"/>
        <v>x</v>
      </c>
      <c r="AG140" s="55" t="str">
        <f t="shared" si="80"/>
        <v/>
      </c>
      <c r="AI140" s="56"/>
      <c r="AJ140" s="55" t="str">
        <f t="shared" ref="AJ140" si="81">IF(AJ138&gt;10,"x","")</f>
        <v>x</v>
      </c>
      <c r="AM140" s="55" t="str">
        <f t="shared" ref="AM140:AN140" si="82">IF(AM138&gt;10,"x","")</f>
        <v>x</v>
      </c>
      <c r="AN140" s="55" t="str">
        <f t="shared" si="82"/>
        <v/>
      </c>
    </row>
    <row r="141" spans="3:41" x14ac:dyDescent="0.25">
      <c r="C141" t="s">
        <v>71</v>
      </c>
      <c r="G141" t="str">
        <f>IFERROR(LARGE($G$4:$G$95,#REF!),"")</f>
        <v/>
      </c>
      <c r="H141" t="str">
        <f>IF(H139&gt;10,"x","")</f>
        <v>x</v>
      </c>
      <c r="I141" t="str">
        <f t="shared" si="79"/>
        <v>x</v>
      </c>
      <c r="J141" t="str">
        <f t="shared" si="79"/>
        <v>x</v>
      </c>
      <c r="K141" t="str">
        <f t="shared" si="79"/>
        <v/>
      </c>
      <c r="L141" t="str">
        <f t="shared" si="79"/>
        <v>x</v>
      </c>
      <c r="M141" t="str">
        <f t="shared" si="79"/>
        <v>x</v>
      </c>
      <c r="O141" t="str">
        <f t="shared" si="79"/>
        <v/>
      </c>
      <c r="P141" t="str">
        <f t="shared" si="79"/>
        <v/>
      </c>
      <c r="Q141" t="str">
        <f t="shared" si="79"/>
        <v>x</v>
      </c>
      <c r="R141" t="str">
        <f t="shared" si="79"/>
        <v>x</v>
      </c>
      <c r="S141" t="str">
        <f t="shared" si="79"/>
        <v/>
      </c>
      <c r="T141" t="str">
        <f t="shared" si="79"/>
        <v/>
      </c>
      <c r="U141" t="str">
        <f t="shared" si="79"/>
        <v>x</v>
      </c>
      <c r="V141" t="str">
        <f t="shared" si="79"/>
        <v/>
      </c>
      <c r="W141" t="str">
        <f t="shared" si="79"/>
        <v>x</v>
      </c>
      <c r="X141" t="s">
        <v>70</v>
      </c>
      <c r="Y141" s="45"/>
      <c r="Z141" s="50"/>
      <c r="AI141" s="8"/>
    </row>
    <row r="142" spans="3:41" x14ac:dyDescent="0.25">
      <c r="G142" t="str">
        <f>IFERROR(LARGE($G$4:$G$95,#REF!),"")</f>
        <v/>
      </c>
      <c r="H142" s="94" t="s">
        <v>73</v>
      </c>
      <c r="I142" s="94"/>
      <c r="J142" s="94"/>
      <c r="K142" s="81">
        <f>AVERAGEIFS(H138:X138,H141:X141,"")</f>
        <v>13.914285714285713</v>
      </c>
      <c r="L142" t="str">
        <f>IFERROR(LARGE(($L$90:$L$94,$L$88,$L$78:$L$82,$L$72:$L$76,$L$54:$L$70,$L$48,$L$44:$L$46,$L$37:$L$42,$L$36,$L$30:$L$31,$L$24:$L$28,$L$4:$L$22),#REF!),"")</f>
        <v/>
      </c>
      <c r="M142" t="str">
        <f>IFERROR(LARGE(($M$73:$M$95,$M$67:$M$71,$M$61:$M$65,$M$31:$M$59,$M$25:$M$29,$M$4:$M$23),#REF!),"")</f>
        <v/>
      </c>
      <c r="N142" t="str">
        <f>IFERROR(LARGE(($N$4:$N$95),#REF!),"")</f>
        <v/>
      </c>
      <c r="O142" t="str">
        <f>IFERROR(LARGE(($O$4:$O$95),#REF!),"")</f>
        <v/>
      </c>
      <c r="P142" t="str">
        <f>IFERROR(LARGE(($P$4:$P$95),#REF!),"")</f>
        <v/>
      </c>
      <c r="Q142" t="str">
        <f>IFERROR(LARGE(($Q$73:$Q$95,$Q$70:$Q$71,$Q$67:$Q$68,$Q$64:$Q$65,$Q$61:$Q$62,$Q$58:$Q$59,$Q$49:$Q$56,$Q$43:$Q$47,$Q$40:$Q$41,$Q$13:$Q$38,$Q$4:$Q$11),#REF!),"")</f>
        <v/>
      </c>
      <c r="R142" t="str">
        <f>IFERROR(LARGE(($R$71:$R$95,$R$50:$R$69,$R$47:$R$48,$R$5:$R$45),#REF!),"")</f>
        <v/>
      </c>
      <c r="S142" t="str">
        <f>IFERROR(LARGE(($S$12:$S$95,$S$4:$S$10),#REF!),"")</f>
        <v/>
      </c>
      <c r="T142" t="str">
        <f>IFERROR(LARGE(($T$84:$T$95,$T$4:$T$82),#REF!),"")</f>
        <v/>
      </c>
      <c r="U142" t="str">
        <f>IFERROR(LARGE(($U$82:$U$95,$U$79:$U$80,$U$76:$U$77,$U$73:$U$74,$U$70:$U$71,$U$67:$U$68,$U$49:$U$65,$U$40:$U$47,$U$37:$U$38,$U$34:$U$35,$U$31:$U$32,$U$25:$U$29,$U$4:$U$23),#REF!),"")</f>
        <v/>
      </c>
      <c r="V142" t="str">
        <f>IFERROR(LARGE(($V$4:$V$95),#REF!),"")</f>
        <v/>
      </c>
      <c r="W142" t="str">
        <f>IFERROR(LARGE(($W$63:$W$95,$W$60:$W$61,$W$48:$W$58,$W$42:$W$46,$W$39:$W$40,$W$36:$W$37,$W$30:$W$34,$W$27:$W$28,$W$4:$W$25),#REF!),"")</f>
        <v/>
      </c>
      <c r="X142" s="49"/>
      <c r="Y142" s="49"/>
      <c r="Z142" s="49"/>
      <c r="AA142" s="49"/>
      <c r="AB142" s="45" t="str">
        <f>IFERROR(LARGE(($AB$4:$AB$95),#REF!),"")</f>
        <v/>
      </c>
      <c r="AC142" s="45" t="str">
        <f>IFERROR(LARGE(($AC$4:$AC$95),#REF!),"")</f>
        <v/>
      </c>
      <c r="AD142" s="45" t="str">
        <f>IFERROR(LARGE(($AD$82:$AD$95,$AD$79:$AD$80,$AD$76:$AD$77,$AD$73:$AD$74,$AD$70:$AD$71,$AD$67:$AD$68,$AD$49:$AD$65,$AD$40:$AD$47,$AD$37:$AD$38,$AD$34:$AD$35,$AD$31:$AD$32,$AD$25:$AD$29,$AD$19:$AD$23,$AD$4:$AD$17),#REF!),"")</f>
        <v/>
      </c>
      <c r="AE142" s="45" t="str">
        <f>IFERROR(LARGE(($AE$4:$AE$95),#REF!),"")</f>
        <v/>
      </c>
      <c r="AF142" s="45" t="str">
        <f>IFERROR(LARGE(($AF$63:$AF$95,$AF$60:$AF$61,$AF$48:$AF$58,$AF$42:$AF$46,$AF$39:$AF$40,$AF$36:$AF$37,$AF$30:$AF$34,$AF$27:$AF$28,$AF$4:$AF$25),#REF!),"")</f>
        <v/>
      </c>
      <c r="AG142" t="str">
        <f>IFERROR(LARGE(($AG$4:$AG$95),#REF!),"")</f>
        <v/>
      </c>
      <c r="AI142" s="8"/>
      <c r="AJ142" t="str">
        <f>IFERROR(LARGE(($AJ$4:$AJ$95),#REF!),"")</f>
        <v/>
      </c>
      <c r="AM142" t="str">
        <f>IFERROR(LARGE(($AM$54:$AM$95,$AM$48:$AM$52,$AM$42:$AM$46,$AM$39:$AM$40,$AM$36:$AM$37,$AM$30:$AM$34,$AM$27:$AM$28,$AM$24:$AM$25,$AM$4:$AM$22),#REF!),"")</f>
        <v/>
      </c>
      <c r="AN142" t="str">
        <f>IFERROR(LARGE(($AN$4:$AN$95),#REF!),"")</f>
        <v/>
      </c>
    </row>
    <row r="143" spans="3:41" x14ac:dyDescent="0.25">
      <c r="H143" s="94" t="s">
        <v>74</v>
      </c>
      <c r="I143" s="94"/>
      <c r="J143" s="94"/>
      <c r="K143" s="81">
        <f>AVERAGEIFS(H139:X139,H141:X141,"")</f>
        <v>9.2571428571428562</v>
      </c>
      <c r="V143" s="45"/>
      <c r="W143" s="52"/>
      <c r="X143" s="52"/>
      <c r="Y143" s="52"/>
      <c r="Z143" s="52"/>
      <c r="AA143" s="52"/>
      <c r="AB143" s="52"/>
      <c r="AC143" s="52"/>
      <c r="AD143" s="52"/>
      <c r="AE143" s="52"/>
      <c r="AF143" s="45"/>
    </row>
    <row r="144" spans="3:41" x14ac:dyDescent="0.25">
      <c r="V144" s="45"/>
      <c r="W144" s="61"/>
      <c r="X144" s="61"/>
      <c r="Y144" s="61"/>
      <c r="Z144" s="61"/>
      <c r="AA144" s="61"/>
      <c r="AB144" s="62"/>
      <c r="AC144" s="62"/>
      <c r="AD144" s="62"/>
      <c r="AE144" s="62"/>
      <c r="AF144" s="61"/>
      <c r="AG144" s="45"/>
    </row>
    <row r="145" spans="6:32" ht="15.75" thickBot="1" x14ac:dyDescent="0.3">
      <c r="V145" s="45"/>
      <c r="W145" s="58"/>
      <c r="X145" s="61"/>
      <c r="Y145" s="63"/>
      <c r="Z145" s="63"/>
      <c r="AA145" s="63"/>
      <c r="AB145" s="64"/>
      <c r="AC145" s="64"/>
      <c r="AD145" s="64"/>
      <c r="AE145" s="64"/>
      <c r="AF145" s="61"/>
    </row>
    <row r="146" spans="6:32" ht="15.75" thickBot="1" x14ac:dyDescent="0.3">
      <c r="F146" s="59" t="s">
        <v>68</v>
      </c>
      <c r="G146" s="43" t="s">
        <v>66</v>
      </c>
      <c r="H146" s="43">
        <v>2003</v>
      </c>
      <c r="I146" s="43">
        <v>2006</v>
      </c>
      <c r="J146" s="43">
        <v>2007</v>
      </c>
      <c r="K146" s="44">
        <v>2008</v>
      </c>
      <c r="L146" s="44">
        <v>2011</v>
      </c>
      <c r="M146" s="44">
        <v>2012</v>
      </c>
      <c r="N146" s="44">
        <v>2014</v>
      </c>
      <c r="O146" s="43" t="s">
        <v>69</v>
      </c>
      <c r="Q146" s="82"/>
      <c r="V146" s="45"/>
      <c r="W146" s="58"/>
      <c r="X146" s="61"/>
      <c r="Y146" s="65"/>
      <c r="Z146" s="65"/>
      <c r="AA146" s="65"/>
      <c r="AB146" s="65"/>
      <c r="AC146" s="61"/>
      <c r="AD146" s="61"/>
      <c r="AE146" s="61"/>
      <c r="AF146" s="61"/>
    </row>
    <row r="147" spans="6:32" x14ac:dyDescent="0.25">
      <c r="F147" s="60" t="s">
        <v>63</v>
      </c>
      <c r="G147" s="53" t="s">
        <v>62</v>
      </c>
      <c r="H147" s="46">
        <v>7</v>
      </c>
      <c r="I147" s="46">
        <v>27.4</v>
      </c>
      <c r="J147" s="46">
        <v>8.8000000000000007</v>
      </c>
      <c r="K147" s="47">
        <v>6.4</v>
      </c>
      <c r="L147" s="47">
        <v>4.3</v>
      </c>
      <c r="M147" s="47">
        <v>6.3</v>
      </c>
      <c r="N147" s="47">
        <v>4.4000000000000004</v>
      </c>
      <c r="O147" s="57">
        <v>9.3000000000000007</v>
      </c>
      <c r="V147" s="45"/>
      <c r="W147" s="58"/>
      <c r="X147" s="61"/>
      <c r="Y147" s="65"/>
      <c r="Z147" s="65"/>
      <c r="AA147" s="65"/>
      <c r="AB147" s="65"/>
      <c r="AC147" s="65"/>
      <c r="AD147" s="61"/>
      <c r="AE147" s="65"/>
      <c r="AF147" s="61"/>
    </row>
    <row r="148" spans="6:32" x14ac:dyDescent="0.25">
      <c r="F148" s="66" t="s">
        <v>64</v>
      </c>
      <c r="G148" s="54" t="s">
        <v>62</v>
      </c>
      <c r="H148" s="51" t="s">
        <v>67</v>
      </c>
      <c r="I148" s="51" t="s">
        <v>67</v>
      </c>
      <c r="J148" s="51" t="s">
        <v>67</v>
      </c>
      <c r="K148" s="51" t="s">
        <v>67</v>
      </c>
      <c r="L148" s="48">
        <v>4</v>
      </c>
      <c r="M148" s="48">
        <v>6.7</v>
      </c>
      <c r="N148" s="48">
        <v>4.8</v>
      </c>
      <c r="O148" s="54">
        <v>5.2</v>
      </c>
      <c r="V148" s="45"/>
      <c r="W148" s="58"/>
      <c r="X148" s="45"/>
      <c r="Y148" s="45"/>
      <c r="Z148" s="45"/>
      <c r="AA148" s="45"/>
      <c r="AB148" s="45"/>
      <c r="AC148" s="45"/>
      <c r="AD148" s="45"/>
      <c r="AE148" s="45"/>
      <c r="AF148" s="45"/>
    </row>
    <row r="149" spans="6:32" x14ac:dyDescent="0.25">
      <c r="F149" s="66" t="s">
        <v>65</v>
      </c>
      <c r="G149" s="54" t="s">
        <v>62</v>
      </c>
      <c r="H149" s="51" t="s">
        <v>67</v>
      </c>
      <c r="I149" s="51" t="s">
        <v>67</v>
      </c>
      <c r="J149" s="51" t="s">
        <v>67</v>
      </c>
      <c r="K149" s="51" t="s">
        <v>67</v>
      </c>
      <c r="L149" s="51" t="s">
        <v>67</v>
      </c>
      <c r="M149" s="48">
        <v>13.2</v>
      </c>
      <c r="N149" s="51" t="s">
        <v>67</v>
      </c>
      <c r="O149" s="54">
        <v>13.2</v>
      </c>
      <c r="V149" s="45"/>
      <c r="W149" s="58"/>
      <c r="X149" s="45"/>
    </row>
    <row r="150" spans="6:32" x14ac:dyDescent="0.25">
      <c r="V150" s="45"/>
      <c r="W150" s="58"/>
      <c r="X150" s="45"/>
      <c r="AB150" s="45"/>
    </row>
  </sheetData>
  <sheetProtection sheet="1" objects="1" scenarios="1"/>
  <mergeCells count="13">
    <mergeCell ref="AJ132:AO132"/>
    <mergeCell ref="C133:D133"/>
    <mergeCell ref="H142:J142"/>
    <mergeCell ref="H143:J143"/>
    <mergeCell ref="F1:X1"/>
    <mergeCell ref="Z1:AG1"/>
    <mergeCell ref="G132:X132"/>
    <mergeCell ref="AA132:AH132"/>
    <mergeCell ref="AI1:AN1"/>
    <mergeCell ref="B15:D15"/>
    <mergeCell ref="A2:D3"/>
    <mergeCell ref="AK4:AK95"/>
    <mergeCell ref="AL4:AL95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D2BFFC9-65CD-42B7-A49D-4028B32B6FC2}">
            <xm:f>INDEX('AQS Data'!$T$2:$T$1072,MATCH(G$3&amp;MONTH($F4)&amp;DAY($F4)&amp;G$2,'AQS Data'!$N$2:$N$1072&amp;'AQS Data'!$M$2:$M$1072&amp;'AQS Data'!$L$2:$L$1072&amp;'AQS Data'!$E$2:$E$1072,0))="Y"</xm:f>
            <x14:dxf>
              <fill>
                <patternFill>
                  <bgColor rgb="FFFF0000"/>
                </patternFill>
              </fill>
            </x14:dxf>
          </x14:cfRule>
          <xm:sqref>G4:X95 AA4:AG95 AJ4:AJ95 AM4:AN95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2"/>
  <sheetViews>
    <sheetView workbookViewId="0"/>
  </sheetViews>
  <sheetFormatPr defaultRowHeight="15" x14ac:dyDescent="0.25"/>
  <cols>
    <col min="1" max="1" width="17.7109375" bestFit="1" customWidth="1"/>
    <col min="2" max="2" width="11.7109375" bestFit="1" customWidth="1"/>
    <col min="3" max="3" width="10.5703125" bestFit="1" customWidth="1"/>
    <col min="4" max="4" width="12.28515625" bestFit="1" customWidth="1"/>
    <col min="5" max="5" width="6.7109375" bestFit="1" customWidth="1"/>
    <col min="6" max="6" width="10.28515625" bestFit="1" customWidth="1"/>
    <col min="7" max="7" width="4.7109375" bestFit="1" customWidth="1"/>
    <col min="8" max="8" width="15.85546875" bestFit="1" customWidth="1"/>
    <col min="9" max="10" width="8" bestFit="1" customWidth="1"/>
    <col min="11" max="11" width="10.7109375" bestFit="1" customWidth="1"/>
    <col min="12" max="12" width="10.7109375" customWidth="1"/>
    <col min="13" max="13" width="9.140625" bestFit="1" customWidth="1"/>
    <col min="14" max="14" width="7.140625" bestFit="1" customWidth="1"/>
    <col min="15" max="15" width="12.28515625" bestFit="1" customWidth="1"/>
    <col min="16" max="16" width="15.42578125" bestFit="1" customWidth="1"/>
    <col min="17" max="17" width="3.5703125" customWidth="1"/>
    <col min="18" max="18" width="3.28515625" customWidth="1"/>
    <col min="19" max="19" width="3.7109375" customWidth="1"/>
    <col min="20" max="20" width="9" customWidth="1"/>
    <col min="21" max="28" width="11.42578125" bestFit="1" customWidth="1"/>
    <col min="29" max="29" width="12.42578125" bestFit="1" customWidth="1"/>
    <col min="30" max="30" width="12.42578125" customWidth="1"/>
    <col min="31" max="31" width="11.42578125" customWidth="1"/>
    <col min="32" max="32" width="11.28515625" bestFit="1" customWidth="1"/>
  </cols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51</v>
      </c>
      <c r="M1" t="s">
        <v>44</v>
      </c>
      <c r="N1" t="s">
        <v>28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45</v>
      </c>
      <c r="U1" t="s">
        <v>16</v>
      </c>
      <c r="V1" t="s">
        <v>17</v>
      </c>
      <c r="W1" t="s">
        <v>18</v>
      </c>
      <c r="X1" t="s">
        <v>19</v>
      </c>
      <c r="Y1" t="s">
        <v>20</v>
      </c>
      <c r="Z1" t="s">
        <v>21</v>
      </c>
      <c r="AA1" t="s">
        <v>22</v>
      </c>
      <c r="AB1" t="s">
        <v>23</v>
      </c>
      <c r="AC1" t="s">
        <v>24</v>
      </c>
      <c r="AD1" t="s">
        <v>25</v>
      </c>
      <c r="AE1" t="s">
        <v>26</v>
      </c>
      <c r="AF1" t="s">
        <v>27</v>
      </c>
    </row>
    <row r="2" spans="1:32" x14ac:dyDescent="0.25">
      <c r="A2" t="s">
        <v>29</v>
      </c>
      <c r="B2" t="s">
        <v>30</v>
      </c>
      <c r="C2">
        <v>2</v>
      </c>
      <c r="D2">
        <v>90</v>
      </c>
      <c r="E2">
        <v>10</v>
      </c>
      <c r="F2">
        <v>88101</v>
      </c>
      <c r="G2">
        <v>1</v>
      </c>
      <c r="H2">
        <v>7</v>
      </c>
      <c r="I2">
        <v>105</v>
      </c>
      <c r="J2">
        <v>117</v>
      </c>
      <c r="K2" s="1">
        <v>36313</v>
      </c>
      <c r="L2" s="5">
        <f>DAY(K2)</f>
        <v>2</v>
      </c>
      <c r="M2" s="5">
        <f t="shared" ref="M2:M26" si="0">MONTH(K2)</f>
        <v>6</v>
      </c>
      <c r="N2" s="5">
        <f>YEAR(K2)</f>
        <v>1999</v>
      </c>
      <c r="O2" s="2">
        <v>0</v>
      </c>
      <c r="P2">
        <v>3.7</v>
      </c>
      <c r="R2">
        <v>3</v>
      </c>
    </row>
    <row r="3" spans="1:32" x14ac:dyDescent="0.25">
      <c r="A3" t="s">
        <v>29</v>
      </c>
      <c r="B3" t="s">
        <v>30</v>
      </c>
      <c r="C3">
        <v>2</v>
      </c>
      <c r="D3">
        <v>90</v>
      </c>
      <c r="E3">
        <v>10</v>
      </c>
      <c r="F3">
        <v>88101</v>
      </c>
      <c r="G3">
        <v>1</v>
      </c>
      <c r="H3">
        <v>7</v>
      </c>
      <c r="I3">
        <v>105</v>
      </c>
      <c r="J3">
        <v>117</v>
      </c>
      <c r="K3" s="1">
        <v>36316</v>
      </c>
      <c r="L3" s="5">
        <f t="shared" ref="L3:L66" si="1">DAY(K3)</f>
        <v>5</v>
      </c>
      <c r="M3" s="5">
        <f t="shared" si="0"/>
        <v>6</v>
      </c>
      <c r="N3" s="5">
        <f t="shared" ref="N3:N66" si="2">YEAR(K3)</f>
        <v>1999</v>
      </c>
      <c r="O3" s="2">
        <v>0</v>
      </c>
      <c r="P3">
        <v>6.2</v>
      </c>
      <c r="R3">
        <v>3</v>
      </c>
    </row>
    <row r="4" spans="1:32" x14ac:dyDescent="0.25">
      <c r="A4" t="s">
        <v>29</v>
      </c>
      <c r="B4" t="s">
        <v>30</v>
      </c>
      <c r="C4">
        <v>2</v>
      </c>
      <c r="D4">
        <v>90</v>
      </c>
      <c r="E4">
        <v>10</v>
      </c>
      <c r="F4">
        <v>88101</v>
      </c>
      <c r="G4">
        <v>1</v>
      </c>
      <c r="H4">
        <v>7</v>
      </c>
      <c r="I4">
        <v>105</v>
      </c>
      <c r="J4">
        <v>117</v>
      </c>
      <c r="K4" s="1">
        <v>36319</v>
      </c>
      <c r="L4" s="5">
        <f t="shared" si="1"/>
        <v>8</v>
      </c>
      <c r="M4" s="5">
        <f t="shared" si="0"/>
        <v>6</v>
      </c>
      <c r="N4" s="5">
        <f t="shared" si="2"/>
        <v>1999</v>
      </c>
      <c r="O4" s="2">
        <v>0</v>
      </c>
      <c r="P4">
        <v>6.4</v>
      </c>
      <c r="R4">
        <v>3</v>
      </c>
    </row>
    <row r="5" spans="1:32" x14ac:dyDescent="0.25">
      <c r="A5" t="s">
        <v>29</v>
      </c>
      <c r="B5" t="s">
        <v>30</v>
      </c>
      <c r="C5">
        <v>2</v>
      </c>
      <c r="D5">
        <v>90</v>
      </c>
      <c r="E5">
        <v>10</v>
      </c>
      <c r="F5">
        <v>88101</v>
      </c>
      <c r="G5">
        <v>1</v>
      </c>
      <c r="H5">
        <v>7</v>
      </c>
      <c r="I5">
        <v>105</v>
      </c>
      <c r="J5">
        <v>117</v>
      </c>
      <c r="K5" s="1">
        <v>36322</v>
      </c>
      <c r="L5" s="5">
        <f t="shared" si="1"/>
        <v>11</v>
      </c>
      <c r="M5" s="5">
        <f t="shared" si="0"/>
        <v>6</v>
      </c>
      <c r="N5" s="5">
        <f t="shared" si="2"/>
        <v>1999</v>
      </c>
      <c r="O5" s="2">
        <v>0</v>
      </c>
      <c r="P5">
        <v>7.6</v>
      </c>
      <c r="R5">
        <v>3</v>
      </c>
    </row>
    <row r="6" spans="1:32" x14ac:dyDescent="0.25">
      <c r="A6" t="s">
        <v>29</v>
      </c>
      <c r="B6" t="s">
        <v>30</v>
      </c>
      <c r="C6">
        <v>2</v>
      </c>
      <c r="D6">
        <v>90</v>
      </c>
      <c r="E6">
        <v>10</v>
      </c>
      <c r="F6">
        <v>88101</v>
      </c>
      <c r="G6">
        <v>1</v>
      </c>
      <c r="H6">
        <v>7</v>
      </c>
      <c r="I6">
        <v>105</v>
      </c>
      <c r="J6">
        <v>117</v>
      </c>
      <c r="K6" s="1">
        <v>36326</v>
      </c>
      <c r="L6" s="5">
        <f t="shared" si="1"/>
        <v>15</v>
      </c>
      <c r="M6" s="5">
        <f t="shared" si="0"/>
        <v>6</v>
      </c>
      <c r="N6" s="5">
        <f t="shared" si="2"/>
        <v>1999</v>
      </c>
      <c r="O6" s="2">
        <v>0</v>
      </c>
      <c r="P6">
        <v>12.9</v>
      </c>
      <c r="R6">
        <v>3</v>
      </c>
    </row>
    <row r="7" spans="1:32" x14ac:dyDescent="0.25">
      <c r="A7" t="s">
        <v>29</v>
      </c>
      <c r="B7" t="s">
        <v>30</v>
      </c>
      <c r="C7">
        <v>2</v>
      </c>
      <c r="D7">
        <v>90</v>
      </c>
      <c r="E7">
        <v>10</v>
      </c>
      <c r="F7">
        <v>88101</v>
      </c>
      <c r="G7">
        <v>1</v>
      </c>
      <c r="H7">
        <v>7</v>
      </c>
      <c r="I7">
        <v>105</v>
      </c>
      <c r="J7">
        <v>117</v>
      </c>
      <c r="K7" s="1">
        <v>36328</v>
      </c>
      <c r="L7" s="5">
        <f t="shared" si="1"/>
        <v>17</v>
      </c>
      <c r="M7" s="5">
        <f t="shared" si="0"/>
        <v>6</v>
      </c>
      <c r="N7" s="5">
        <f t="shared" si="2"/>
        <v>1999</v>
      </c>
      <c r="O7" s="2">
        <v>0</v>
      </c>
      <c r="P7">
        <v>8.1</v>
      </c>
      <c r="R7">
        <v>3</v>
      </c>
    </row>
    <row r="8" spans="1:32" x14ac:dyDescent="0.25">
      <c r="A8" t="s">
        <v>29</v>
      </c>
      <c r="B8" t="s">
        <v>30</v>
      </c>
      <c r="C8">
        <v>2</v>
      </c>
      <c r="D8">
        <v>90</v>
      </c>
      <c r="E8">
        <v>10</v>
      </c>
      <c r="F8">
        <v>88101</v>
      </c>
      <c r="G8">
        <v>1</v>
      </c>
      <c r="H8">
        <v>7</v>
      </c>
      <c r="I8">
        <v>105</v>
      </c>
      <c r="J8">
        <v>117</v>
      </c>
      <c r="K8" s="1">
        <v>36331</v>
      </c>
      <c r="L8" s="5">
        <f t="shared" si="1"/>
        <v>20</v>
      </c>
      <c r="M8" s="5">
        <f t="shared" si="0"/>
        <v>6</v>
      </c>
      <c r="N8" s="5">
        <f t="shared" si="2"/>
        <v>1999</v>
      </c>
      <c r="O8" s="2">
        <v>0</v>
      </c>
      <c r="P8">
        <v>6.8</v>
      </c>
      <c r="R8">
        <v>3</v>
      </c>
    </row>
    <row r="9" spans="1:32" x14ac:dyDescent="0.25">
      <c r="A9" t="s">
        <v>29</v>
      </c>
      <c r="B9" t="s">
        <v>30</v>
      </c>
      <c r="C9">
        <v>2</v>
      </c>
      <c r="D9">
        <v>90</v>
      </c>
      <c r="E9">
        <v>10</v>
      </c>
      <c r="F9">
        <v>88101</v>
      </c>
      <c r="G9">
        <v>1</v>
      </c>
      <c r="H9">
        <v>7</v>
      </c>
      <c r="I9">
        <v>105</v>
      </c>
      <c r="J9">
        <v>117</v>
      </c>
      <c r="K9" s="1">
        <v>36334</v>
      </c>
      <c r="L9" s="5">
        <f t="shared" si="1"/>
        <v>23</v>
      </c>
      <c r="M9" s="5">
        <f t="shared" si="0"/>
        <v>6</v>
      </c>
      <c r="N9" s="5">
        <f t="shared" si="2"/>
        <v>1999</v>
      </c>
      <c r="O9" s="2">
        <v>0</v>
      </c>
      <c r="P9">
        <v>5</v>
      </c>
      <c r="R9">
        <v>3</v>
      </c>
    </row>
    <row r="10" spans="1:32" x14ac:dyDescent="0.25">
      <c r="A10" t="s">
        <v>29</v>
      </c>
      <c r="B10" t="s">
        <v>30</v>
      </c>
      <c r="C10">
        <v>2</v>
      </c>
      <c r="D10">
        <v>90</v>
      </c>
      <c r="E10">
        <v>10</v>
      </c>
      <c r="F10">
        <v>88101</v>
      </c>
      <c r="G10">
        <v>1</v>
      </c>
      <c r="H10">
        <v>7</v>
      </c>
      <c r="I10">
        <v>105</v>
      </c>
      <c r="J10">
        <v>117</v>
      </c>
      <c r="K10" s="1">
        <v>36337</v>
      </c>
      <c r="L10" s="5">
        <f t="shared" si="1"/>
        <v>26</v>
      </c>
      <c r="M10" s="5">
        <f t="shared" si="0"/>
        <v>6</v>
      </c>
      <c r="N10" s="5">
        <f t="shared" si="2"/>
        <v>1999</v>
      </c>
      <c r="O10" s="2">
        <v>0</v>
      </c>
      <c r="P10">
        <v>8.5</v>
      </c>
      <c r="R10">
        <v>3</v>
      </c>
    </row>
    <row r="11" spans="1:32" x14ac:dyDescent="0.25">
      <c r="A11" t="s">
        <v>29</v>
      </c>
      <c r="B11" t="s">
        <v>30</v>
      </c>
      <c r="C11">
        <v>2</v>
      </c>
      <c r="D11">
        <v>90</v>
      </c>
      <c r="E11">
        <v>10</v>
      </c>
      <c r="F11">
        <v>88101</v>
      </c>
      <c r="G11">
        <v>1</v>
      </c>
      <c r="H11">
        <v>7</v>
      </c>
      <c r="I11">
        <v>105</v>
      </c>
      <c r="J11">
        <v>117</v>
      </c>
      <c r="K11" s="1">
        <v>36340</v>
      </c>
      <c r="L11" s="5">
        <f t="shared" si="1"/>
        <v>29</v>
      </c>
      <c r="M11" s="5">
        <f t="shared" si="0"/>
        <v>6</v>
      </c>
      <c r="N11" s="5">
        <f t="shared" si="2"/>
        <v>1999</v>
      </c>
      <c r="O11" s="2">
        <v>0</v>
      </c>
      <c r="P11">
        <v>2</v>
      </c>
      <c r="R11">
        <v>3</v>
      </c>
    </row>
    <row r="12" spans="1:32" x14ac:dyDescent="0.25">
      <c r="A12" t="s">
        <v>29</v>
      </c>
      <c r="B12" t="s">
        <v>30</v>
      </c>
      <c r="C12">
        <v>2</v>
      </c>
      <c r="D12">
        <v>90</v>
      </c>
      <c r="E12">
        <v>10</v>
      </c>
      <c r="F12">
        <v>88101</v>
      </c>
      <c r="G12">
        <v>1</v>
      </c>
      <c r="H12">
        <v>7</v>
      </c>
      <c r="I12">
        <v>105</v>
      </c>
      <c r="J12">
        <v>117</v>
      </c>
      <c r="K12" s="1">
        <v>36343</v>
      </c>
      <c r="L12" s="5">
        <f t="shared" si="1"/>
        <v>2</v>
      </c>
      <c r="M12" s="5">
        <f t="shared" si="0"/>
        <v>7</v>
      </c>
      <c r="N12" s="5">
        <f t="shared" si="2"/>
        <v>1999</v>
      </c>
      <c r="O12" s="2">
        <v>0</v>
      </c>
      <c r="P12">
        <v>14</v>
      </c>
      <c r="R12">
        <v>3</v>
      </c>
    </row>
    <row r="13" spans="1:32" x14ac:dyDescent="0.25">
      <c r="A13" t="s">
        <v>29</v>
      </c>
      <c r="B13" t="s">
        <v>30</v>
      </c>
      <c r="C13">
        <v>2</v>
      </c>
      <c r="D13">
        <v>90</v>
      </c>
      <c r="E13">
        <v>10</v>
      </c>
      <c r="F13">
        <v>88101</v>
      </c>
      <c r="G13">
        <v>1</v>
      </c>
      <c r="H13">
        <v>7</v>
      </c>
      <c r="I13">
        <v>105</v>
      </c>
      <c r="J13">
        <v>117</v>
      </c>
      <c r="K13" s="1">
        <v>36349</v>
      </c>
      <c r="L13" s="5">
        <f t="shared" si="1"/>
        <v>8</v>
      </c>
      <c r="M13" s="5">
        <f t="shared" si="0"/>
        <v>7</v>
      </c>
      <c r="N13" s="5">
        <f t="shared" si="2"/>
        <v>1999</v>
      </c>
      <c r="O13" s="2">
        <v>0</v>
      </c>
      <c r="P13">
        <v>5.2</v>
      </c>
      <c r="R13">
        <v>3</v>
      </c>
    </row>
    <row r="14" spans="1:32" x14ac:dyDescent="0.25">
      <c r="A14" t="s">
        <v>29</v>
      </c>
      <c r="B14" t="s">
        <v>30</v>
      </c>
      <c r="C14">
        <v>2</v>
      </c>
      <c r="D14">
        <v>90</v>
      </c>
      <c r="E14">
        <v>10</v>
      </c>
      <c r="F14">
        <v>88101</v>
      </c>
      <c r="G14">
        <v>1</v>
      </c>
      <c r="H14">
        <v>7</v>
      </c>
      <c r="I14">
        <v>105</v>
      </c>
      <c r="J14">
        <v>117</v>
      </c>
      <c r="K14" s="1">
        <v>36352</v>
      </c>
      <c r="L14" s="5">
        <f t="shared" si="1"/>
        <v>11</v>
      </c>
      <c r="M14" s="5">
        <f t="shared" si="0"/>
        <v>7</v>
      </c>
      <c r="N14" s="5">
        <f t="shared" si="2"/>
        <v>1999</v>
      </c>
      <c r="O14" s="2">
        <v>0</v>
      </c>
      <c r="P14">
        <v>14</v>
      </c>
      <c r="R14">
        <v>3</v>
      </c>
    </row>
    <row r="15" spans="1:32" x14ac:dyDescent="0.25">
      <c r="A15" t="s">
        <v>29</v>
      </c>
      <c r="B15" t="s">
        <v>30</v>
      </c>
      <c r="C15">
        <v>2</v>
      </c>
      <c r="D15">
        <v>90</v>
      </c>
      <c r="E15">
        <v>10</v>
      </c>
      <c r="F15">
        <v>88101</v>
      </c>
      <c r="G15">
        <v>1</v>
      </c>
      <c r="H15">
        <v>7</v>
      </c>
      <c r="I15">
        <v>105</v>
      </c>
      <c r="J15">
        <v>117</v>
      </c>
      <c r="K15" s="1">
        <v>36364</v>
      </c>
      <c r="L15" s="5">
        <f t="shared" si="1"/>
        <v>23</v>
      </c>
      <c r="M15" s="5">
        <f t="shared" si="0"/>
        <v>7</v>
      </c>
      <c r="N15" s="5">
        <f t="shared" si="2"/>
        <v>1999</v>
      </c>
      <c r="O15" s="2">
        <v>0</v>
      </c>
      <c r="P15">
        <v>3.7</v>
      </c>
      <c r="R15">
        <v>3</v>
      </c>
    </row>
    <row r="16" spans="1:32" x14ac:dyDescent="0.25">
      <c r="A16" t="s">
        <v>29</v>
      </c>
      <c r="B16" t="s">
        <v>30</v>
      </c>
      <c r="C16">
        <v>2</v>
      </c>
      <c r="D16">
        <v>90</v>
      </c>
      <c r="E16">
        <v>10</v>
      </c>
      <c r="F16">
        <v>88101</v>
      </c>
      <c r="G16">
        <v>1</v>
      </c>
      <c r="H16">
        <v>7</v>
      </c>
      <c r="I16">
        <v>105</v>
      </c>
      <c r="J16">
        <v>117</v>
      </c>
      <c r="K16" s="1">
        <v>36368</v>
      </c>
      <c r="L16" s="5">
        <f t="shared" si="1"/>
        <v>27</v>
      </c>
      <c r="M16" s="5">
        <f t="shared" si="0"/>
        <v>7</v>
      </c>
      <c r="N16" s="5">
        <f t="shared" si="2"/>
        <v>1999</v>
      </c>
      <c r="O16" s="2">
        <v>0</v>
      </c>
      <c r="P16">
        <v>3.5</v>
      </c>
      <c r="R16">
        <v>3</v>
      </c>
    </row>
    <row r="17" spans="1:21" x14ac:dyDescent="0.25">
      <c r="A17" t="s">
        <v>29</v>
      </c>
      <c r="B17" t="s">
        <v>30</v>
      </c>
      <c r="C17">
        <v>2</v>
      </c>
      <c r="D17">
        <v>90</v>
      </c>
      <c r="E17">
        <v>10</v>
      </c>
      <c r="F17">
        <v>88101</v>
      </c>
      <c r="G17">
        <v>1</v>
      </c>
      <c r="H17">
        <v>7</v>
      </c>
      <c r="I17">
        <v>105</v>
      </c>
      <c r="J17">
        <v>117</v>
      </c>
      <c r="K17" s="1">
        <v>36370</v>
      </c>
      <c r="L17" s="5">
        <f t="shared" si="1"/>
        <v>29</v>
      </c>
      <c r="M17" s="5">
        <f t="shared" si="0"/>
        <v>7</v>
      </c>
      <c r="N17" s="5">
        <f t="shared" si="2"/>
        <v>1999</v>
      </c>
      <c r="O17" s="2">
        <v>0</v>
      </c>
      <c r="P17">
        <v>3.2</v>
      </c>
      <c r="R17">
        <v>3</v>
      </c>
    </row>
    <row r="18" spans="1:21" x14ac:dyDescent="0.25">
      <c r="A18" t="s">
        <v>29</v>
      </c>
      <c r="B18" t="s">
        <v>30</v>
      </c>
      <c r="C18">
        <v>2</v>
      </c>
      <c r="D18">
        <v>90</v>
      </c>
      <c r="E18">
        <v>10</v>
      </c>
      <c r="F18">
        <v>88101</v>
      </c>
      <c r="G18">
        <v>1</v>
      </c>
      <c r="H18">
        <v>7</v>
      </c>
      <c r="I18">
        <v>105</v>
      </c>
      <c r="J18">
        <v>117</v>
      </c>
      <c r="K18" s="1">
        <v>36373</v>
      </c>
      <c r="L18" s="5">
        <f t="shared" si="1"/>
        <v>1</v>
      </c>
      <c r="M18" s="5">
        <f t="shared" si="0"/>
        <v>8</v>
      </c>
      <c r="N18" s="5">
        <f t="shared" si="2"/>
        <v>1999</v>
      </c>
      <c r="O18" s="2">
        <v>0</v>
      </c>
      <c r="P18">
        <v>4.2</v>
      </c>
      <c r="R18">
        <v>3</v>
      </c>
    </row>
    <row r="19" spans="1:21" x14ac:dyDescent="0.25">
      <c r="A19" t="s">
        <v>29</v>
      </c>
      <c r="B19" t="s">
        <v>30</v>
      </c>
      <c r="C19">
        <v>2</v>
      </c>
      <c r="D19">
        <v>90</v>
      </c>
      <c r="E19">
        <v>10</v>
      </c>
      <c r="F19">
        <v>88101</v>
      </c>
      <c r="G19">
        <v>1</v>
      </c>
      <c r="H19">
        <v>7</v>
      </c>
      <c r="I19">
        <v>105</v>
      </c>
      <c r="J19">
        <v>117</v>
      </c>
      <c r="K19" s="1">
        <v>36376</v>
      </c>
      <c r="L19" s="5">
        <f t="shared" si="1"/>
        <v>4</v>
      </c>
      <c r="M19" s="5">
        <f t="shared" si="0"/>
        <v>8</v>
      </c>
      <c r="N19" s="5">
        <f t="shared" si="2"/>
        <v>1999</v>
      </c>
      <c r="O19" s="2">
        <v>0</v>
      </c>
      <c r="P19">
        <v>5.7</v>
      </c>
      <c r="R19">
        <v>3</v>
      </c>
    </row>
    <row r="20" spans="1:21" x14ac:dyDescent="0.25">
      <c r="A20" t="s">
        <v>29</v>
      </c>
      <c r="B20" t="s">
        <v>30</v>
      </c>
      <c r="C20">
        <v>2</v>
      </c>
      <c r="D20">
        <v>90</v>
      </c>
      <c r="E20">
        <v>10</v>
      </c>
      <c r="F20">
        <v>88101</v>
      </c>
      <c r="G20">
        <v>1</v>
      </c>
      <c r="H20">
        <v>7</v>
      </c>
      <c r="I20">
        <v>105</v>
      </c>
      <c r="J20">
        <v>117</v>
      </c>
      <c r="K20" s="1">
        <v>36379</v>
      </c>
      <c r="L20" s="5">
        <f t="shared" si="1"/>
        <v>7</v>
      </c>
      <c r="M20" s="5">
        <f t="shared" si="0"/>
        <v>8</v>
      </c>
      <c r="N20" s="5">
        <f t="shared" si="2"/>
        <v>1999</v>
      </c>
      <c r="O20" s="2">
        <v>0</v>
      </c>
      <c r="P20">
        <v>4.5999999999999996</v>
      </c>
      <c r="R20">
        <v>3</v>
      </c>
    </row>
    <row r="21" spans="1:21" x14ac:dyDescent="0.25">
      <c r="A21" t="s">
        <v>29</v>
      </c>
      <c r="B21" t="s">
        <v>30</v>
      </c>
      <c r="C21">
        <v>2</v>
      </c>
      <c r="D21">
        <v>90</v>
      </c>
      <c r="E21">
        <v>10</v>
      </c>
      <c r="F21">
        <v>88101</v>
      </c>
      <c r="G21">
        <v>1</v>
      </c>
      <c r="H21">
        <v>7</v>
      </c>
      <c r="I21">
        <v>105</v>
      </c>
      <c r="J21">
        <v>117</v>
      </c>
      <c r="K21" s="1">
        <v>36388</v>
      </c>
      <c r="L21" s="5">
        <f t="shared" si="1"/>
        <v>16</v>
      </c>
      <c r="M21" s="5">
        <f t="shared" si="0"/>
        <v>8</v>
      </c>
      <c r="N21" s="5">
        <f t="shared" si="2"/>
        <v>1999</v>
      </c>
      <c r="O21" s="2">
        <v>0</v>
      </c>
      <c r="P21">
        <v>4.0999999999999996</v>
      </c>
      <c r="R21">
        <v>3</v>
      </c>
    </row>
    <row r="22" spans="1:21" x14ac:dyDescent="0.25">
      <c r="A22" t="s">
        <v>29</v>
      </c>
      <c r="B22" t="s">
        <v>30</v>
      </c>
      <c r="C22">
        <v>2</v>
      </c>
      <c r="D22">
        <v>90</v>
      </c>
      <c r="E22">
        <v>10</v>
      </c>
      <c r="F22">
        <v>88101</v>
      </c>
      <c r="G22">
        <v>1</v>
      </c>
      <c r="H22">
        <v>7</v>
      </c>
      <c r="I22">
        <v>105</v>
      </c>
      <c r="J22">
        <v>117</v>
      </c>
      <c r="K22" s="1">
        <v>36391</v>
      </c>
      <c r="L22" s="5">
        <f t="shared" si="1"/>
        <v>19</v>
      </c>
      <c r="M22" s="5">
        <f t="shared" si="0"/>
        <v>8</v>
      </c>
      <c r="N22" s="5">
        <f t="shared" si="2"/>
        <v>1999</v>
      </c>
      <c r="O22" s="2">
        <v>0</v>
      </c>
      <c r="P22">
        <v>7</v>
      </c>
      <c r="R22">
        <v>3</v>
      </c>
    </row>
    <row r="23" spans="1:21" x14ac:dyDescent="0.25">
      <c r="A23" t="s">
        <v>29</v>
      </c>
      <c r="B23" t="s">
        <v>30</v>
      </c>
      <c r="C23">
        <v>2</v>
      </c>
      <c r="D23">
        <v>90</v>
      </c>
      <c r="E23">
        <v>10</v>
      </c>
      <c r="F23">
        <v>88101</v>
      </c>
      <c r="G23">
        <v>1</v>
      </c>
      <c r="H23">
        <v>7</v>
      </c>
      <c r="I23">
        <v>105</v>
      </c>
      <c r="J23">
        <v>117</v>
      </c>
      <c r="K23" s="1">
        <v>36394</v>
      </c>
      <c r="L23" s="5">
        <f t="shared" si="1"/>
        <v>22</v>
      </c>
      <c r="M23" s="5">
        <f t="shared" si="0"/>
        <v>8</v>
      </c>
      <c r="N23" s="5">
        <f t="shared" si="2"/>
        <v>1999</v>
      </c>
      <c r="O23" s="2">
        <v>0</v>
      </c>
      <c r="P23">
        <v>3.5</v>
      </c>
      <c r="R23">
        <v>3</v>
      </c>
    </row>
    <row r="24" spans="1:21" x14ac:dyDescent="0.25">
      <c r="A24" t="s">
        <v>29</v>
      </c>
      <c r="B24" t="s">
        <v>30</v>
      </c>
      <c r="C24">
        <v>2</v>
      </c>
      <c r="D24">
        <v>90</v>
      </c>
      <c r="E24">
        <v>10</v>
      </c>
      <c r="F24">
        <v>88101</v>
      </c>
      <c r="G24">
        <v>1</v>
      </c>
      <c r="H24">
        <v>7</v>
      </c>
      <c r="I24">
        <v>105</v>
      </c>
      <c r="J24">
        <v>117</v>
      </c>
      <c r="K24" s="1">
        <v>36397</v>
      </c>
      <c r="L24" s="5">
        <f t="shared" si="1"/>
        <v>25</v>
      </c>
      <c r="M24" s="5">
        <f t="shared" si="0"/>
        <v>8</v>
      </c>
      <c r="N24" s="5">
        <f t="shared" si="2"/>
        <v>1999</v>
      </c>
      <c r="O24" s="2">
        <v>0</v>
      </c>
      <c r="P24">
        <v>4.2</v>
      </c>
      <c r="R24">
        <v>3</v>
      </c>
    </row>
    <row r="25" spans="1:21" x14ac:dyDescent="0.25">
      <c r="A25" t="s">
        <v>29</v>
      </c>
      <c r="B25" t="s">
        <v>30</v>
      </c>
      <c r="C25">
        <v>2</v>
      </c>
      <c r="D25">
        <v>90</v>
      </c>
      <c r="E25">
        <v>10</v>
      </c>
      <c r="F25">
        <v>88101</v>
      </c>
      <c r="G25">
        <v>1</v>
      </c>
      <c r="H25">
        <v>7</v>
      </c>
      <c r="I25">
        <v>105</v>
      </c>
      <c r="J25">
        <v>117</v>
      </c>
      <c r="K25" s="1">
        <v>36400</v>
      </c>
      <c r="L25" s="5">
        <f t="shared" si="1"/>
        <v>28</v>
      </c>
      <c r="M25" s="5">
        <f t="shared" si="0"/>
        <v>8</v>
      </c>
      <c r="N25" s="5">
        <f t="shared" si="2"/>
        <v>1999</v>
      </c>
      <c r="O25" s="2">
        <v>0</v>
      </c>
      <c r="P25">
        <v>6</v>
      </c>
      <c r="R25">
        <v>3</v>
      </c>
    </row>
    <row r="26" spans="1:21" x14ac:dyDescent="0.25">
      <c r="A26" t="s">
        <v>29</v>
      </c>
      <c r="B26" t="s">
        <v>30</v>
      </c>
      <c r="C26">
        <v>2</v>
      </c>
      <c r="D26">
        <v>90</v>
      </c>
      <c r="E26">
        <v>10</v>
      </c>
      <c r="F26">
        <v>88101</v>
      </c>
      <c r="G26">
        <v>1</v>
      </c>
      <c r="H26">
        <v>7</v>
      </c>
      <c r="I26">
        <v>105</v>
      </c>
      <c r="J26">
        <v>117</v>
      </c>
      <c r="K26" s="1">
        <v>36403</v>
      </c>
      <c r="L26" s="5">
        <f t="shared" si="1"/>
        <v>31</v>
      </c>
      <c r="M26" s="5">
        <f t="shared" si="0"/>
        <v>8</v>
      </c>
      <c r="N26" s="5">
        <f t="shared" si="2"/>
        <v>1999</v>
      </c>
      <c r="O26" s="2">
        <v>0</v>
      </c>
      <c r="P26">
        <v>5.4</v>
      </c>
      <c r="R26">
        <v>3</v>
      </c>
    </row>
    <row r="27" spans="1:21" x14ac:dyDescent="0.25">
      <c r="A27" t="s">
        <v>29</v>
      </c>
      <c r="B27" t="s">
        <v>30</v>
      </c>
      <c r="C27">
        <v>2</v>
      </c>
      <c r="D27">
        <v>90</v>
      </c>
      <c r="E27">
        <v>10</v>
      </c>
      <c r="F27">
        <v>88101</v>
      </c>
      <c r="G27">
        <v>1</v>
      </c>
      <c r="H27">
        <v>7</v>
      </c>
      <c r="I27">
        <v>105</v>
      </c>
      <c r="J27">
        <v>117</v>
      </c>
      <c r="K27" s="1">
        <v>36682</v>
      </c>
      <c r="L27" s="5">
        <f t="shared" si="1"/>
        <v>5</v>
      </c>
      <c r="M27" s="5">
        <f t="shared" ref="M27:M45" si="3">MONTH(K27)</f>
        <v>6</v>
      </c>
      <c r="N27" s="5">
        <f t="shared" si="2"/>
        <v>2000</v>
      </c>
      <c r="O27" s="2">
        <v>0</v>
      </c>
      <c r="P27">
        <v>4.3</v>
      </c>
      <c r="R27">
        <v>3</v>
      </c>
      <c r="U27">
        <v>1</v>
      </c>
    </row>
    <row r="28" spans="1:21" x14ac:dyDescent="0.25">
      <c r="A28" t="s">
        <v>29</v>
      </c>
      <c r="B28" t="s">
        <v>30</v>
      </c>
      <c r="C28">
        <v>2</v>
      </c>
      <c r="D28">
        <v>90</v>
      </c>
      <c r="E28">
        <v>10</v>
      </c>
      <c r="F28">
        <v>88101</v>
      </c>
      <c r="G28">
        <v>1</v>
      </c>
      <c r="H28">
        <v>7</v>
      </c>
      <c r="I28">
        <v>105</v>
      </c>
      <c r="J28">
        <v>117</v>
      </c>
      <c r="K28" s="1">
        <v>36685</v>
      </c>
      <c r="L28" s="5">
        <f t="shared" si="1"/>
        <v>8</v>
      </c>
      <c r="M28" s="5">
        <f t="shared" si="3"/>
        <v>6</v>
      </c>
      <c r="N28" s="5">
        <f t="shared" si="2"/>
        <v>2000</v>
      </c>
      <c r="O28" s="2">
        <v>0</v>
      </c>
      <c r="P28">
        <v>4.0999999999999996</v>
      </c>
      <c r="R28">
        <v>3</v>
      </c>
      <c r="U28">
        <v>1</v>
      </c>
    </row>
    <row r="29" spans="1:21" x14ac:dyDescent="0.25">
      <c r="A29" t="s">
        <v>29</v>
      </c>
      <c r="B29" t="s">
        <v>30</v>
      </c>
      <c r="C29">
        <v>2</v>
      </c>
      <c r="D29">
        <v>90</v>
      </c>
      <c r="E29">
        <v>10</v>
      </c>
      <c r="F29">
        <v>88101</v>
      </c>
      <c r="G29">
        <v>1</v>
      </c>
      <c r="H29">
        <v>7</v>
      </c>
      <c r="I29">
        <v>105</v>
      </c>
      <c r="J29">
        <v>117</v>
      </c>
      <c r="K29" s="1">
        <v>36688</v>
      </c>
      <c r="L29" s="5">
        <f t="shared" si="1"/>
        <v>11</v>
      </c>
      <c r="M29" s="5">
        <f t="shared" si="3"/>
        <v>6</v>
      </c>
      <c r="N29" s="5">
        <f t="shared" si="2"/>
        <v>2000</v>
      </c>
      <c r="O29" s="2">
        <v>0</v>
      </c>
      <c r="P29">
        <v>3</v>
      </c>
      <c r="R29">
        <v>3</v>
      </c>
      <c r="U29">
        <v>1</v>
      </c>
    </row>
    <row r="30" spans="1:21" x14ac:dyDescent="0.25">
      <c r="A30" t="s">
        <v>29</v>
      </c>
      <c r="B30" t="s">
        <v>30</v>
      </c>
      <c r="C30">
        <v>2</v>
      </c>
      <c r="D30">
        <v>90</v>
      </c>
      <c r="E30">
        <v>10</v>
      </c>
      <c r="F30">
        <v>88101</v>
      </c>
      <c r="G30">
        <v>1</v>
      </c>
      <c r="H30">
        <v>7</v>
      </c>
      <c r="I30">
        <v>105</v>
      </c>
      <c r="J30">
        <v>117</v>
      </c>
      <c r="K30" s="1">
        <v>36691</v>
      </c>
      <c r="L30" s="5">
        <f t="shared" si="1"/>
        <v>14</v>
      </c>
      <c r="M30" s="5">
        <f t="shared" si="3"/>
        <v>6</v>
      </c>
      <c r="N30" s="5">
        <f t="shared" si="2"/>
        <v>2000</v>
      </c>
      <c r="O30" s="2">
        <v>0</v>
      </c>
      <c r="P30">
        <v>3.7</v>
      </c>
      <c r="R30">
        <v>3</v>
      </c>
      <c r="U30">
        <v>1</v>
      </c>
    </row>
    <row r="31" spans="1:21" x14ac:dyDescent="0.25">
      <c r="A31" t="s">
        <v>29</v>
      </c>
      <c r="B31" t="s">
        <v>30</v>
      </c>
      <c r="C31">
        <v>2</v>
      </c>
      <c r="D31">
        <v>90</v>
      </c>
      <c r="E31">
        <v>10</v>
      </c>
      <c r="F31">
        <v>88101</v>
      </c>
      <c r="G31">
        <v>1</v>
      </c>
      <c r="H31">
        <v>7</v>
      </c>
      <c r="I31">
        <v>105</v>
      </c>
      <c r="J31">
        <v>117</v>
      </c>
      <c r="K31" s="1">
        <v>36694</v>
      </c>
      <c r="L31" s="5">
        <f t="shared" si="1"/>
        <v>17</v>
      </c>
      <c r="M31" s="5">
        <f t="shared" si="3"/>
        <v>6</v>
      </c>
      <c r="N31" s="5">
        <f t="shared" si="2"/>
        <v>2000</v>
      </c>
      <c r="O31" s="2">
        <v>0</v>
      </c>
      <c r="P31">
        <v>4.4000000000000004</v>
      </c>
      <c r="R31">
        <v>3</v>
      </c>
    </row>
    <row r="32" spans="1:21" x14ac:dyDescent="0.25">
      <c r="A32" t="s">
        <v>29</v>
      </c>
      <c r="B32" t="s">
        <v>30</v>
      </c>
      <c r="C32">
        <v>2</v>
      </c>
      <c r="D32">
        <v>90</v>
      </c>
      <c r="E32">
        <v>10</v>
      </c>
      <c r="F32">
        <v>88101</v>
      </c>
      <c r="G32">
        <v>1</v>
      </c>
      <c r="H32">
        <v>7</v>
      </c>
      <c r="I32">
        <v>105</v>
      </c>
      <c r="J32">
        <v>117</v>
      </c>
      <c r="K32" s="1">
        <v>36697</v>
      </c>
      <c r="L32" s="5">
        <f t="shared" si="1"/>
        <v>20</v>
      </c>
      <c r="M32" s="5">
        <f t="shared" si="3"/>
        <v>6</v>
      </c>
      <c r="N32" s="5">
        <f t="shared" si="2"/>
        <v>2000</v>
      </c>
      <c r="O32" s="2">
        <v>0</v>
      </c>
      <c r="P32">
        <v>3.6</v>
      </c>
      <c r="R32">
        <v>3</v>
      </c>
    </row>
    <row r="33" spans="1:21" x14ac:dyDescent="0.25">
      <c r="A33" t="s">
        <v>29</v>
      </c>
      <c r="B33" t="s">
        <v>30</v>
      </c>
      <c r="C33">
        <v>2</v>
      </c>
      <c r="D33">
        <v>90</v>
      </c>
      <c r="E33">
        <v>10</v>
      </c>
      <c r="F33">
        <v>88101</v>
      </c>
      <c r="G33">
        <v>1</v>
      </c>
      <c r="H33">
        <v>7</v>
      </c>
      <c r="I33">
        <v>105</v>
      </c>
      <c r="J33">
        <v>117</v>
      </c>
      <c r="K33" s="1">
        <v>36700</v>
      </c>
      <c r="L33" s="5">
        <f t="shared" si="1"/>
        <v>23</v>
      </c>
      <c r="M33" s="5">
        <f t="shared" si="3"/>
        <v>6</v>
      </c>
      <c r="N33" s="5">
        <f t="shared" si="2"/>
        <v>2000</v>
      </c>
      <c r="O33" s="2">
        <v>0</v>
      </c>
      <c r="P33">
        <v>6.6</v>
      </c>
      <c r="R33">
        <v>3</v>
      </c>
    </row>
    <row r="34" spans="1:21" x14ac:dyDescent="0.25">
      <c r="A34" t="s">
        <v>29</v>
      </c>
      <c r="B34" t="s">
        <v>30</v>
      </c>
      <c r="C34">
        <v>2</v>
      </c>
      <c r="D34">
        <v>90</v>
      </c>
      <c r="E34">
        <v>10</v>
      </c>
      <c r="F34">
        <v>88101</v>
      </c>
      <c r="G34">
        <v>1</v>
      </c>
      <c r="H34">
        <v>7</v>
      </c>
      <c r="I34">
        <v>105</v>
      </c>
      <c r="J34">
        <v>117</v>
      </c>
      <c r="K34" s="1">
        <v>36703</v>
      </c>
      <c r="L34" s="5">
        <f t="shared" si="1"/>
        <v>26</v>
      </c>
      <c r="M34" s="5">
        <f t="shared" si="3"/>
        <v>6</v>
      </c>
      <c r="N34" s="5">
        <f t="shared" si="2"/>
        <v>2000</v>
      </c>
      <c r="O34" s="2">
        <v>0</v>
      </c>
      <c r="P34">
        <v>39.4</v>
      </c>
      <c r="R34">
        <v>3</v>
      </c>
    </row>
    <row r="35" spans="1:21" x14ac:dyDescent="0.25">
      <c r="A35" t="s">
        <v>29</v>
      </c>
      <c r="B35" t="s">
        <v>30</v>
      </c>
      <c r="C35">
        <v>2</v>
      </c>
      <c r="D35">
        <v>90</v>
      </c>
      <c r="E35">
        <v>10</v>
      </c>
      <c r="F35">
        <v>88101</v>
      </c>
      <c r="G35">
        <v>1</v>
      </c>
      <c r="H35">
        <v>7</v>
      </c>
      <c r="I35">
        <v>105</v>
      </c>
      <c r="J35">
        <v>117</v>
      </c>
      <c r="K35" s="1">
        <v>36706</v>
      </c>
      <c r="L35" s="5">
        <f t="shared" si="1"/>
        <v>29</v>
      </c>
      <c r="M35" s="5">
        <f t="shared" si="3"/>
        <v>6</v>
      </c>
      <c r="N35" s="5">
        <f t="shared" si="2"/>
        <v>2000</v>
      </c>
      <c r="O35" s="2">
        <v>0</v>
      </c>
      <c r="P35">
        <v>17</v>
      </c>
      <c r="R35">
        <v>3</v>
      </c>
    </row>
    <row r="36" spans="1:21" x14ac:dyDescent="0.25">
      <c r="A36" t="s">
        <v>29</v>
      </c>
      <c r="B36" t="s">
        <v>30</v>
      </c>
      <c r="C36">
        <v>2</v>
      </c>
      <c r="D36">
        <v>90</v>
      </c>
      <c r="E36">
        <v>10</v>
      </c>
      <c r="F36">
        <v>88101</v>
      </c>
      <c r="G36">
        <v>1</v>
      </c>
      <c r="H36">
        <v>7</v>
      </c>
      <c r="I36">
        <v>105</v>
      </c>
      <c r="J36">
        <v>117</v>
      </c>
      <c r="K36" s="1">
        <v>36709</v>
      </c>
      <c r="L36" s="5">
        <f t="shared" si="1"/>
        <v>2</v>
      </c>
      <c r="M36" s="5">
        <f t="shared" si="3"/>
        <v>7</v>
      </c>
      <c r="N36" s="5">
        <f t="shared" si="2"/>
        <v>2000</v>
      </c>
      <c r="O36" s="2">
        <v>0</v>
      </c>
      <c r="P36">
        <v>90.7</v>
      </c>
      <c r="R36">
        <v>3</v>
      </c>
      <c r="T36" t="s">
        <v>32</v>
      </c>
      <c r="U36" s="6" t="s">
        <v>33</v>
      </c>
    </row>
    <row r="37" spans="1:21" x14ac:dyDescent="0.25">
      <c r="A37" t="s">
        <v>29</v>
      </c>
      <c r="B37" t="s">
        <v>30</v>
      </c>
      <c r="C37">
        <v>2</v>
      </c>
      <c r="D37">
        <v>90</v>
      </c>
      <c r="E37">
        <v>10</v>
      </c>
      <c r="F37">
        <v>88101</v>
      </c>
      <c r="G37">
        <v>1</v>
      </c>
      <c r="H37">
        <v>7</v>
      </c>
      <c r="I37">
        <v>105</v>
      </c>
      <c r="J37">
        <v>117</v>
      </c>
      <c r="K37" s="1">
        <v>36712</v>
      </c>
      <c r="L37" s="5">
        <f t="shared" si="1"/>
        <v>5</v>
      </c>
      <c r="M37" s="5">
        <f t="shared" si="3"/>
        <v>7</v>
      </c>
      <c r="N37" s="5">
        <f t="shared" si="2"/>
        <v>2000</v>
      </c>
      <c r="O37" s="2">
        <v>0</v>
      </c>
      <c r="P37">
        <v>45.3</v>
      </c>
      <c r="R37">
        <v>3</v>
      </c>
      <c r="T37" t="s">
        <v>32</v>
      </c>
      <c r="U37" s="6" t="s">
        <v>33</v>
      </c>
    </row>
    <row r="38" spans="1:21" x14ac:dyDescent="0.25">
      <c r="A38" t="s">
        <v>29</v>
      </c>
      <c r="B38" t="s">
        <v>30</v>
      </c>
      <c r="C38">
        <v>2</v>
      </c>
      <c r="D38">
        <v>90</v>
      </c>
      <c r="E38">
        <v>10</v>
      </c>
      <c r="F38">
        <v>88101</v>
      </c>
      <c r="G38">
        <v>1</v>
      </c>
      <c r="H38">
        <v>7</v>
      </c>
      <c r="I38">
        <v>105</v>
      </c>
      <c r="J38">
        <v>117</v>
      </c>
      <c r="K38" s="1">
        <v>36715</v>
      </c>
      <c r="L38" s="5">
        <f t="shared" si="1"/>
        <v>8</v>
      </c>
      <c r="M38" s="5">
        <f t="shared" si="3"/>
        <v>7</v>
      </c>
      <c r="N38" s="5">
        <f t="shared" si="2"/>
        <v>2000</v>
      </c>
      <c r="O38" s="2">
        <v>0</v>
      </c>
      <c r="P38">
        <v>53.3</v>
      </c>
      <c r="R38">
        <v>3</v>
      </c>
      <c r="T38" t="s">
        <v>32</v>
      </c>
      <c r="U38" s="6" t="s">
        <v>33</v>
      </c>
    </row>
    <row r="39" spans="1:21" x14ac:dyDescent="0.25">
      <c r="A39" t="s">
        <v>29</v>
      </c>
      <c r="B39" t="s">
        <v>30</v>
      </c>
      <c r="C39">
        <v>2</v>
      </c>
      <c r="D39">
        <v>90</v>
      </c>
      <c r="E39">
        <v>10</v>
      </c>
      <c r="F39">
        <v>88101</v>
      </c>
      <c r="G39">
        <v>1</v>
      </c>
      <c r="H39">
        <v>7</v>
      </c>
      <c r="I39">
        <v>105</v>
      </c>
      <c r="J39">
        <v>117</v>
      </c>
      <c r="K39" s="1">
        <v>36718</v>
      </c>
      <c r="L39" s="5">
        <f t="shared" si="1"/>
        <v>11</v>
      </c>
      <c r="M39" s="5">
        <f t="shared" si="3"/>
        <v>7</v>
      </c>
      <c r="N39" s="5">
        <f t="shared" si="2"/>
        <v>2000</v>
      </c>
      <c r="O39" s="2">
        <v>0</v>
      </c>
      <c r="P39">
        <v>10.8</v>
      </c>
      <c r="R39">
        <v>3</v>
      </c>
    </row>
    <row r="40" spans="1:21" x14ac:dyDescent="0.25">
      <c r="A40" t="s">
        <v>29</v>
      </c>
      <c r="B40" t="s">
        <v>30</v>
      </c>
      <c r="C40">
        <v>2</v>
      </c>
      <c r="D40">
        <v>90</v>
      </c>
      <c r="E40">
        <v>10</v>
      </c>
      <c r="F40">
        <v>88101</v>
      </c>
      <c r="G40">
        <v>1</v>
      </c>
      <c r="H40">
        <v>7</v>
      </c>
      <c r="I40">
        <v>105</v>
      </c>
      <c r="J40">
        <v>117</v>
      </c>
      <c r="K40" s="1">
        <v>36721</v>
      </c>
      <c r="L40" s="5">
        <f t="shared" si="1"/>
        <v>14</v>
      </c>
      <c r="M40" s="5">
        <f t="shared" si="3"/>
        <v>7</v>
      </c>
      <c r="N40" s="5">
        <f t="shared" si="2"/>
        <v>2000</v>
      </c>
      <c r="O40" s="2">
        <v>0</v>
      </c>
      <c r="P40">
        <v>2.9</v>
      </c>
      <c r="R40">
        <v>3</v>
      </c>
    </row>
    <row r="41" spans="1:21" x14ac:dyDescent="0.25">
      <c r="A41" t="s">
        <v>29</v>
      </c>
      <c r="B41" t="s">
        <v>30</v>
      </c>
      <c r="C41">
        <v>2</v>
      </c>
      <c r="D41">
        <v>90</v>
      </c>
      <c r="E41">
        <v>10</v>
      </c>
      <c r="F41">
        <v>88101</v>
      </c>
      <c r="G41">
        <v>1</v>
      </c>
      <c r="H41">
        <v>7</v>
      </c>
      <c r="I41">
        <v>105</v>
      </c>
      <c r="J41">
        <v>117</v>
      </c>
      <c r="K41" s="1">
        <v>36724</v>
      </c>
      <c r="L41" s="5">
        <f t="shared" si="1"/>
        <v>17</v>
      </c>
      <c r="M41" s="5">
        <f t="shared" si="3"/>
        <v>7</v>
      </c>
      <c r="N41" s="5">
        <f t="shared" si="2"/>
        <v>2000</v>
      </c>
      <c r="O41" s="2">
        <v>0</v>
      </c>
      <c r="P41">
        <v>2.8</v>
      </c>
      <c r="R41">
        <v>3</v>
      </c>
    </row>
    <row r="42" spans="1:21" x14ac:dyDescent="0.25">
      <c r="A42" t="s">
        <v>29</v>
      </c>
      <c r="B42" t="s">
        <v>30</v>
      </c>
      <c r="C42">
        <v>2</v>
      </c>
      <c r="D42">
        <v>90</v>
      </c>
      <c r="E42">
        <v>10</v>
      </c>
      <c r="F42">
        <v>88101</v>
      </c>
      <c r="G42">
        <v>1</v>
      </c>
      <c r="H42">
        <v>7</v>
      </c>
      <c r="I42">
        <v>105</v>
      </c>
      <c r="J42">
        <v>117</v>
      </c>
      <c r="K42" s="1">
        <v>36727</v>
      </c>
      <c r="L42" s="5">
        <f t="shared" si="1"/>
        <v>20</v>
      </c>
      <c r="M42" s="5">
        <f t="shared" si="3"/>
        <v>7</v>
      </c>
      <c r="N42" s="5">
        <f t="shared" si="2"/>
        <v>2000</v>
      </c>
      <c r="O42" s="2">
        <v>0</v>
      </c>
      <c r="P42">
        <v>4.7</v>
      </c>
      <c r="R42">
        <v>3</v>
      </c>
    </row>
    <row r="43" spans="1:21" x14ac:dyDescent="0.25">
      <c r="A43" t="s">
        <v>29</v>
      </c>
      <c r="B43" t="s">
        <v>30</v>
      </c>
      <c r="C43">
        <v>2</v>
      </c>
      <c r="D43">
        <v>90</v>
      </c>
      <c r="E43">
        <v>10</v>
      </c>
      <c r="F43">
        <v>88101</v>
      </c>
      <c r="G43">
        <v>1</v>
      </c>
      <c r="H43">
        <v>7</v>
      </c>
      <c r="I43">
        <v>105</v>
      </c>
      <c r="J43">
        <v>117</v>
      </c>
      <c r="K43" s="1">
        <v>36730</v>
      </c>
      <c r="L43" s="5">
        <f t="shared" si="1"/>
        <v>23</v>
      </c>
      <c r="M43" s="5">
        <f t="shared" si="3"/>
        <v>7</v>
      </c>
      <c r="N43" s="5">
        <f t="shared" si="2"/>
        <v>2000</v>
      </c>
      <c r="O43" s="2">
        <v>0</v>
      </c>
      <c r="P43">
        <v>2.6</v>
      </c>
      <c r="R43">
        <v>3</v>
      </c>
    </row>
    <row r="44" spans="1:21" x14ac:dyDescent="0.25">
      <c r="A44" t="s">
        <v>29</v>
      </c>
      <c r="B44" t="s">
        <v>30</v>
      </c>
      <c r="C44">
        <v>2</v>
      </c>
      <c r="D44">
        <v>90</v>
      </c>
      <c r="E44">
        <v>10</v>
      </c>
      <c r="F44">
        <v>88101</v>
      </c>
      <c r="G44">
        <v>1</v>
      </c>
      <c r="H44">
        <v>7</v>
      </c>
      <c r="I44">
        <v>105</v>
      </c>
      <c r="J44">
        <v>117</v>
      </c>
      <c r="K44" s="1">
        <v>36733</v>
      </c>
      <c r="L44" s="5">
        <f t="shared" si="1"/>
        <v>26</v>
      </c>
      <c r="M44" s="5">
        <f t="shared" si="3"/>
        <v>7</v>
      </c>
      <c r="N44" s="5">
        <f t="shared" si="2"/>
        <v>2000</v>
      </c>
      <c r="O44" s="2">
        <v>0</v>
      </c>
      <c r="P44">
        <v>2.8</v>
      </c>
      <c r="R44">
        <v>3</v>
      </c>
    </row>
    <row r="45" spans="1:21" x14ac:dyDescent="0.25">
      <c r="A45" t="s">
        <v>29</v>
      </c>
      <c r="B45" t="s">
        <v>30</v>
      </c>
      <c r="C45">
        <v>2</v>
      </c>
      <c r="D45">
        <v>90</v>
      </c>
      <c r="E45">
        <v>10</v>
      </c>
      <c r="F45">
        <v>88101</v>
      </c>
      <c r="G45">
        <v>1</v>
      </c>
      <c r="H45">
        <v>7</v>
      </c>
      <c r="I45">
        <v>105</v>
      </c>
      <c r="J45">
        <v>117</v>
      </c>
      <c r="K45" s="1">
        <v>36736</v>
      </c>
      <c r="L45" s="5">
        <f t="shared" si="1"/>
        <v>29</v>
      </c>
      <c r="M45" s="5">
        <f t="shared" si="3"/>
        <v>7</v>
      </c>
      <c r="N45" s="5">
        <f t="shared" si="2"/>
        <v>2000</v>
      </c>
      <c r="O45" s="2">
        <v>0</v>
      </c>
      <c r="P45">
        <v>3.5</v>
      </c>
      <c r="R45">
        <v>3</v>
      </c>
    </row>
    <row r="46" spans="1:21" x14ac:dyDescent="0.25">
      <c r="A46" t="s">
        <v>29</v>
      </c>
      <c r="B46" t="s">
        <v>30</v>
      </c>
      <c r="C46">
        <v>2</v>
      </c>
      <c r="D46">
        <v>90</v>
      </c>
      <c r="E46">
        <v>10</v>
      </c>
      <c r="F46">
        <v>88101</v>
      </c>
      <c r="G46">
        <v>1</v>
      </c>
      <c r="H46">
        <v>7</v>
      </c>
      <c r="I46">
        <v>105</v>
      </c>
      <c r="J46">
        <v>117</v>
      </c>
      <c r="K46" s="1">
        <v>36739</v>
      </c>
      <c r="L46" s="5">
        <f t="shared" si="1"/>
        <v>1</v>
      </c>
      <c r="M46" s="5">
        <f t="shared" ref="M46:M56" si="4">MONTH(K46)</f>
        <v>8</v>
      </c>
      <c r="N46" s="5">
        <f t="shared" si="2"/>
        <v>2000</v>
      </c>
      <c r="O46" s="2">
        <v>0</v>
      </c>
      <c r="P46">
        <v>4.3</v>
      </c>
      <c r="R46">
        <v>3</v>
      </c>
    </row>
    <row r="47" spans="1:21" x14ac:dyDescent="0.25">
      <c r="A47" t="s">
        <v>29</v>
      </c>
      <c r="B47" t="s">
        <v>30</v>
      </c>
      <c r="C47">
        <v>2</v>
      </c>
      <c r="D47">
        <v>90</v>
      </c>
      <c r="E47">
        <v>10</v>
      </c>
      <c r="F47">
        <v>88101</v>
      </c>
      <c r="G47">
        <v>1</v>
      </c>
      <c r="H47">
        <v>7</v>
      </c>
      <c r="I47">
        <v>105</v>
      </c>
      <c r="J47">
        <v>117</v>
      </c>
      <c r="K47" s="1">
        <v>36742</v>
      </c>
      <c r="L47" s="5">
        <f t="shared" si="1"/>
        <v>4</v>
      </c>
      <c r="M47" s="5">
        <f t="shared" si="4"/>
        <v>8</v>
      </c>
      <c r="N47" s="5">
        <f t="shared" si="2"/>
        <v>2000</v>
      </c>
      <c r="O47" s="2">
        <v>0</v>
      </c>
      <c r="P47">
        <v>5</v>
      </c>
      <c r="R47">
        <v>3</v>
      </c>
    </row>
    <row r="48" spans="1:21" x14ac:dyDescent="0.25">
      <c r="A48" t="s">
        <v>29</v>
      </c>
      <c r="B48" t="s">
        <v>30</v>
      </c>
      <c r="C48">
        <v>2</v>
      </c>
      <c r="D48">
        <v>90</v>
      </c>
      <c r="E48">
        <v>10</v>
      </c>
      <c r="F48">
        <v>88101</v>
      </c>
      <c r="G48">
        <v>1</v>
      </c>
      <c r="H48">
        <v>7</v>
      </c>
      <c r="I48">
        <v>105</v>
      </c>
      <c r="J48">
        <v>117</v>
      </c>
      <c r="K48" s="1">
        <v>36745</v>
      </c>
      <c r="L48" s="5">
        <f t="shared" si="1"/>
        <v>7</v>
      </c>
      <c r="M48" s="5">
        <f t="shared" si="4"/>
        <v>8</v>
      </c>
      <c r="N48" s="5">
        <f t="shared" si="2"/>
        <v>2000</v>
      </c>
      <c r="O48" s="2">
        <v>0</v>
      </c>
      <c r="P48">
        <v>3.9</v>
      </c>
      <c r="R48">
        <v>3</v>
      </c>
    </row>
    <row r="49" spans="1:18" x14ac:dyDescent="0.25">
      <c r="A49" t="s">
        <v>29</v>
      </c>
      <c r="B49" t="s">
        <v>30</v>
      </c>
      <c r="C49">
        <v>2</v>
      </c>
      <c r="D49">
        <v>90</v>
      </c>
      <c r="E49">
        <v>10</v>
      </c>
      <c r="F49">
        <v>88101</v>
      </c>
      <c r="G49">
        <v>1</v>
      </c>
      <c r="H49">
        <v>7</v>
      </c>
      <c r="I49">
        <v>105</v>
      </c>
      <c r="J49">
        <v>117</v>
      </c>
      <c r="K49" s="1">
        <v>36748</v>
      </c>
      <c r="L49" s="5">
        <f t="shared" si="1"/>
        <v>10</v>
      </c>
      <c r="M49" s="5">
        <f t="shared" si="4"/>
        <v>8</v>
      </c>
      <c r="N49" s="5">
        <f t="shared" si="2"/>
        <v>2000</v>
      </c>
      <c r="O49" s="2">
        <v>0</v>
      </c>
      <c r="P49">
        <v>4.2</v>
      </c>
      <c r="R49">
        <v>3</v>
      </c>
    </row>
    <row r="50" spans="1:18" x14ac:dyDescent="0.25">
      <c r="A50" t="s">
        <v>29</v>
      </c>
      <c r="B50" t="s">
        <v>30</v>
      </c>
      <c r="C50">
        <v>2</v>
      </c>
      <c r="D50">
        <v>90</v>
      </c>
      <c r="E50">
        <v>10</v>
      </c>
      <c r="F50">
        <v>88101</v>
      </c>
      <c r="G50">
        <v>1</v>
      </c>
      <c r="H50">
        <v>7</v>
      </c>
      <c r="I50">
        <v>105</v>
      </c>
      <c r="J50">
        <v>117</v>
      </c>
      <c r="K50" s="1">
        <v>36751</v>
      </c>
      <c r="L50" s="5">
        <f t="shared" si="1"/>
        <v>13</v>
      </c>
      <c r="M50" s="5">
        <f t="shared" si="4"/>
        <v>8</v>
      </c>
      <c r="N50" s="5">
        <f t="shared" si="2"/>
        <v>2000</v>
      </c>
      <c r="O50" s="2">
        <v>0</v>
      </c>
      <c r="P50">
        <v>1.8</v>
      </c>
      <c r="R50">
        <v>3</v>
      </c>
    </row>
    <row r="51" spans="1:18" x14ac:dyDescent="0.25">
      <c r="A51" t="s">
        <v>29</v>
      </c>
      <c r="B51" t="s">
        <v>30</v>
      </c>
      <c r="C51">
        <v>2</v>
      </c>
      <c r="D51">
        <v>90</v>
      </c>
      <c r="E51">
        <v>10</v>
      </c>
      <c r="F51">
        <v>88101</v>
      </c>
      <c r="G51">
        <v>1</v>
      </c>
      <c r="H51">
        <v>7</v>
      </c>
      <c r="I51">
        <v>105</v>
      </c>
      <c r="J51">
        <v>117</v>
      </c>
      <c r="K51" s="1">
        <v>36754</v>
      </c>
      <c r="L51" s="5">
        <f t="shared" si="1"/>
        <v>16</v>
      </c>
      <c r="M51" s="5">
        <f t="shared" si="4"/>
        <v>8</v>
      </c>
      <c r="N51" s="5">
        <f t="shared" si="2"/>
        <v>2000</v>
      </c>
      <c r="O51" s="2">
        <v>0</v>
      </c>
      <c r="P51">
        <v>3.5</v>
      </c>
      <c r="R51">
        <v>3</v>
      </c>
    </row>
    <row r="52" spans="1:18" x14ac:dyDescent="0.25">
      <c r="A52" t="s">
        <v>29</v>
      </c>
      <c r="B52" t="s">
        <v>30</v>
      </c>
      <c r="C52">
        <v>2</v>
      </c>
      <c r="D52">
        <v>90</v>
      </c>
      <c r="E52">
        <v>10</v>
      </c>
      <c r="F52">
        <v>88101</v>
      </c>
      <c r="G52">
        <v>1</v>
      </c>
      <c r="H52">
        <v>7</v>
      </c>
      <c r="I52">
        <v>105</v>
      </c>
      <c r="J52">
        <v>117</v>
      </c>
      <c r="K52" s="1">
        <v>36757</v>
      </c>
      <c r="L52" s="5">
        <f t="shared" si="1"/>
        <v>19</v>
      </c>
      <c r="M52" s="5">
        <f t="shared" si="4"/>
        <v>8</v>
      </c>
      <c r="N52" s="5">
        <f t="shared" si="2"/>
        <v>2000</v>
      </c>
      <c r="O52" s="2">
        <v>0</v>
      </c>
      <c r="P52">
        <v>2.5</v>
      </c>
      <c r="R52">
        <v>3</v>
      </c>
    </row>
    <row r="53" spans="1:18" x14ac:dyDescent="0.25">
      <c r="A53" t="s">
        <v>29</v>
      </c>
      <c r="B53" t="s">
        <v>30</v>
      </c>
      <c r="C53">
        <v>2</v>
      </c>
      <c r="D53">
        <v>90</v>
      </c>
      <c r="E53">
        <v>10</v>
      </c>
      <c r="F53">
        <v>88101</v>
      </c>
      <c r="G53">
        <v>1</v>
      </c>
      <c r="H53">
        <v>7</v>
      </c>
      <c r="I53">
        <v>105</v>
      </c>
      <c r="J53">
        <v>117</v>
      </c>
      <c r="K53" s="1">
        <v>36760</v>
      </c>
      <c r="L53" s="5">
        <f t="shared" si="1"/>
        <v>22</v>
      </c>
      <c r="M53" s="5">
        <f t="shared" si="4"/>
        <v>8</v>
      </c>
      <c r="N53" s="5">
        <f t="shared" si="2"/>
        <v>2000</v>
      </c>
      <c r="O53" s="2">
        <v>0</v>
      </c>
      <c r="P53">
        <v>2.5</v>
      </c>
      <c r="R53">
        <v>3</v>
      </c>
    </row>
    <row r="54" spans="1:18" x14ac:dyDescent="0.25">
      <c r="A54" t="s">
        <v>29</v>
      </c>
      <c r="B54" t="s">
        <v>30</v>
      </c>
      <c r="C54">
        <v>2</v>
      </c>
      <c r="D54">
        <v>90</v>
      </c>
      <c r="E54">
        <v>10</v>
      </c>
      <c r="F54">
        <v>88101</v>
      </c>
      <c r="G54">
        <v>1</v>
      </c>
      <c r="H54">
        <v>7</v>
      </c>
      <c r="I54">
        <v>105</v>
      </c>
      <c r="J54">
        <v>117</v>
      </c>
      <c r="K54" s="1">
        <v>36764</v>
      </c>
      <c r="L54" s="5">
        <f t="shared" si="1"/>
        <v>26</v>
      </c>
      <c r="M54" s="5">
        <f t="shared" si="4"/>
        <v>8</v>
      </c>
      <c r="N54" s="5">
        <f t="shared" si="2"/>
        <v>2000</v>
      </c>
      <c r="O54" s="2">
        <v>0</v>
      </c>
      <c r="P54">
        <v>1.6</v>
      </c>
      <c r="R54">
        <v>3</v>
      </c>
    </row>
    <row r="55" spans="1:18" x14ac:dyDescent="0.25">
      <c r="A55" t="s">
        <v>29</v>
      </c>
      <c r="B55" t="s">
        <v>30</v>
      </c>
      <c r="C55">
        <v>2</v>
      </c>
      <c r="D55">
        <v>90</v>
      </c>
      <c r="E55">
        <v>10</v>
      </c>
      <c r="F55">
        <v>88101</v>
      </c>
      <c r="G55">
        <v>1</v>
      </c>
      <c r="H55">
        <v>7</v>
      </c>
      <c r="I55">
        <v>105</v>
      </c>
      <c r="J55">
        <v>117</v>
      </c>
      <c r="K55" s="1">
        <v>36766</v>
      </c>
      <c r="L55" s="5">
        <f t="shared" si="1"/>
        <v>28</v>
      </c>
      <c r="M55" s="5">
        <f t="shared" si="4"/>
        <v>8</v>
      </c>
      <c r="N55" s="5">
        <f t="shared" si="2"/>
        <v>2000</v>
      </c>
      <c r="O55" s="2">
        <v>0</v>
      </c>
      <c r="P55">
        <v>3.8</v>
      </c>
      <c r="R55">
        <v>3</v>
      </c>
    </row>
    <row r="56" spans="1:18" x14ac:dyDescent="0.25">
      <c r="A56" t="s">
        <v>29</v>
      </c>
      <c r="B56" t="s">
        <v>30</v>
      </c>
      <c r="C56">
        <v>2</v>
      </c>
      <c r="D56">
        <v>90</v>
      </c>
      <c r="E56">
        <v>10</v>
      </c>
      <c r="F56">
        <v>88101</v>
      </c>
      <c r="G56">
        <v>1</v>
      </c>
      <c r="H56">
        <v>7</v>
      </c>
      <c r="I56">
        <v>105</v>
      </c>
      <c r="J56">
        <v>117</v>
      </c>
      <c r="K56" s="1">
        <v>36769</v>
      </c>
      <c r="L56" s="5">
        <f t="shared" si="1"/>
        <v>31</v>
      </c>
      <c r="M56" s="5">
        <f t="shared" si="4"/>
        <v>8</v>
      </c>
      <c r="N56" s="5">
        <f t="shared" si="2"/>
        <v>2000</v>
      </c>
      <c r="O56" s="2">
        <v>0</v>
      </c>
      <c r="P56">
        <v>3.4</v>
      </c>
      <c r="R56">
        <v>3</v>
      </c>
    </row>
    <row r="57" spans="1:18" x14ac:dyDescent="0.25">
      <c r="A57" t="s">
        <v>29</v>
      </c>
      <c r="B57" t="s">
        <v>30</v>
      </c>
      <c r="C57">
        <v>2</v>
      </c>
      <c r="D57">
        <v>90</v>
      </c>
      <c r="E57">
        <v>10</v>
      </c>
      <c r="F57">
        <v>88101</v>
      </c>
      <c r="G57">
        <v>1</v>
      </c>
      <c r="H57">
        <v>7</v>
      </c>
      <c r="I57">
        <v>105</v>
      </c>
      <c r="J57">
        <v>117</v>
      </c>
      <c r="K57" s="1">
        <v>37045</v>
      </c>
      <c r="L57" s="5">
        <f t="shared" si="1"/>
        <v>3</v>
      </c>
      <c r="M57" s="5">
        <f t="shared" ref="M57:M82" si="5">MONTH(K57)</f>
        <v>6</v>
      </c>
      <c r="N57" s="5">
        <f t="shared" si="2"/>
        <v>2001</v>
      </c>
      <c r="O57" s="2">
        <v>0</v>
      </c>
      <c r="P57">
        <v>2.2000000000000002</v>
      </c>
      <c r="R57">
        <v>3</v>
      </c>
    </row>
    <row r="58" spans="1:18" x14ac:dyDescent="0.25">
      <c r="A58" t="s">
        <v>29</v>
      </c>
      <c r="B58" t="s">
        <v>30</v>
      </c>
      <c r="C58">
        <v>2</v>
      </c>
      <c r="D58">
        <v>90</v>
      </c>
      <c r="E58">
        <v>10</v>
      </c>
      <c r="F58">
        <v>88101</v>
      </c>
      <c r="G58">
        <v>1</v>
      </c>
      <c r="H58">
        <v>7</v>
      </c>
      <c r="I58">
        <v>105</v>
      </c>
      <c r="J58">
        <v>117</v>
      </c>
      <c r="K58" s="1">
        <v>37048</v>
      </c>
      <c r="L58" s="5">
        <f t="shared" si="1"/>
        <v>6</v>
      </c>
      <c r="M58" s="5">
        <f t="shared" si="5"/>
        <v>6</v>
      </c>
      <c r="N58" s="5">
        <f t="shared" si="2"/>
        <v>2001</v>
      </c>
      <c r="O58" s="2">
        <v>0</v>
      </c>
      <c r="P58">
        <v>5.4</v>
      </c>
      <c r="R58">
        <v>3</v>
      </c>
    </row>
    <row r="59" spans="1:18" x14ac:dyDescent="0.25">
      <c r="A59" t="s">
        <v>29</v>
      </c>
      <c r="B59" t="s">
        <v>30</v>
      </c>
      <c r="C59">
        <v>2</v>
      </c>
      <c r="D59">
        <v>90</v>
      </c>
      <c r="E59">
        <v>10</v>
      </c>
      <c r="F59">
        <v>88101</v>
      </c>
      <c r="G59">
        <v>1</v>
      </c>
      <c r="H59">
        <v>7</v>
      </c>
      <c r="I59">
        <v>105</v>
      </c>
      <c r="J59">
        <v>117</v>
      </c>
      <c r="K59" s="1">
        <v>37051</v>
      </c>
      <c r="L59" s="5">
        <f t="shared" si="1"/>
        <v>9</v>
      </c>
      <c r="M59" s="5">
        <f t="shared" si="5"/>
        <v>6</v>
      </c>
      <c r="N59" s="5">
        <f t="shared" si="2"/>
        <v>2001</v>
      </c>
      <c r="O59" s="2">
        <v>0</v>
      </c>
      <c r="P59">
        <v>4.5</v>
      </c>
      <c r="R59">
        <v>3</v>
      </c>
    </row>
    <row r="60" spans="1:18" x14ac:dyDescent="0.25">
      <c r="A60" t="s">
        <v>29</v>
      </c>
      <c r="B60" t="s">
        <v>30</v>
      </c>
      <c r="C60">
        <v>2</v>
      </c>
      <c r="D60">
        <v>90</v>
      </c>
      <c r="E60">
        <v>10</v>
      </c>
      <c r="F60">
        <v>88101</v>
      </c>
      <c r="G60">
        <v>1</v>
      </c>
      <c r="H60">
        <v>7</v>
      </c>
      <c r="I60">
        <v>105</v>
      </c>
      <c r="J60">
        <v>117</v>
      </c>
      <c r="K60" s="1">
        <v>37054</v>
      </c>
      <c r="L60" s="5">
        <f t="shared" si="1"/>
        <v>12</v>
      </c>
      <c r="M60" s="5">
        <f t="shared" si="5"/>
        <v>6</v>
      </c>
      <c r="N60" s="5">
        <f t="shared" si="2"/>
        <v>2001</v>
      </c>
      <c r="O60" s="2">
        <v>0</v>
      </c>
      <c r="P60">
        <v>3.9</v>
      </c>
      <c r="R60">
        <v>3</v>
      </c>
    </row>
    <row r="61" spans="1:18" x14ac:dyDescent="0.25">
      <c r="A61" t="s">
        <v>29</v>
      </c>
      <c r="B61" t="s">
        <v>30</v>
      </c>
      <c r="C61">
        <v>2</v>
      </c>
      <c r="D61">
        <v>90</v>
      </c>
      <c r="E61">
        <v>10</v>
      </c>
      <c r="F61">
        <v>88101</v>
      </c>
      <c r="G61">
        <v>1</v>
      </c>
      <c r="H61">
        <v>7</v>
      </c>
      <c r="I61">
        <v>105</v>
      </c>
      <c r="J61">
        <v>117</v>
      </c>
      <c r="K61" s="1">
        <v>37057</v>
      </c>
      <c r="L61" s="5">
        <f t="shared" si="1"/>
        <v>15</v>
      </c>
      <c r="M61" s="5">
        <f t="shared" si="5"/>
        <v>6</v>
      </c>
      <c r="N61" s="5">
        <f t="shared" si="2"/>
        <v>2001</v>
      </c>
      <c r="O61" s="2">
        <v>0</v>
      </c>
      <c r="P61">
        <v>3</v>
      </c>
      <c r="R61">
        <v>3</v>
      </c>
    </row>
    <row r="62" spans="1:18" x14ac:dyDescent="0.25">
      <c r="A62" t="s">
        <v>29</v>
      </c>
      <c r="B62" t="s">
        <v>30</v>
      </c>
      <c r="C62">
        <v>2</v>
      </c>
      <c r="D62">
        <v>90</v>
      </c>
      <c r="E62">
        <v>10</v>
      </c>
      <c r="F62">
        <v>88101</v>
      </c>
      <c r="G62">
        <v>1</v>
      </c>
      <c r="H62">
        <v>7</v>
      </c>
      <c r="I62">
        <v>105</v>
      </c>
      <c r="J62">
        <v>117</v>
      </c>
      <c r="K62" s="1">
        <v>37060</v>
      </c>
      <c r="L62" s="5">
        <f t="shared" si="1"/>
        <v>18</v>
      </c>
      <c r="M62" s="5">
        <f t="shared" si="5"/>
        <v>6</v>
      </c>
      <c r="N62" s="5">
        <f t="shared" si="2"/>
        <v>2001</v>
      </c>
      <c r="O62" s="2">
        <v>0</v>
      </c>
      <c r="P62">
        <v>5.5</v>
      </c>
      <c r="R62">
        <v>3</v>
      </c>
    </row>
    <row r="63" spans="1:18" x14ac:dyDescent="0.25">
      <c r="A63" t="s">
        <v>29</v>
      </c>
      <c r="B63" t="s">
        <v>30</v>
      </c>
      <c r="C63">
        <v>2</v>
      </c>
      <c r="D63">
        <v>90</v>
      </c>
      <c r="E63">
        <v>10</v>
      </c>
      <c r="F63">
        <v>88101</v>
      </c>
      <c r="G63">
        <v>1</v>
      </c>
      <c r="H63">
        <v>7</v>
      </c>
      <c r="I63">
        <v>105</v>
      </c>
      <c r="J63">
        <v>117</v>
      </c>
      <c r="K63" s="1">
        <v>37063</v>
      </c>
      <c r="L63" s="5">
        <f t="shared" si="1"/>
        <v>21</v>
      </c>
      <c r="M63" s="5">
        <f t="shared" si="5"/>
        <v>6</v>
      </c>
      <c r="N63" s="5">
        <f t="shared" si="2"/>
        <v>2001</v>
      </c>
      <c r="O63" s="2">
        <v>0</v>
      </c>
      <c r="P63">
        <v>6</v>
      </c>
      <c r="R63">
        <v>3</v>
      </c>
    </row>
    <row r="64" spans="1:18" x14ac:dyDescent="0.25">
      <c r="A64" t="s">
        <v>29</v>
      </c>
      <c r="B64" t="s">
        <v>30</v>
      </c>
      <c r="C64">
        <v>2</v>
      </c>
      <c r="D64">
        <v>90</v>
      </c>
      <c r="E64">
        <v>10</v>
      </c>
      <c r="F64">
        <v>88101</v>
      </c>
      <c r="G64">
        <v>1</v>
      </c>
      <c r="H64">
        <v>7</v>
      </c>
      <c r="I64">
        <v>105</v>
      </c>
      <c r="J64">
        <v>117</v>
      </c>
      <c r="K64" s="1">
        <v>37066</v>
      </c>
      <c r="L64" s="5">
        <f t="shared" si="1"/>
        <v>24</v>
      </c>
      <c r="M64" s="5">
        <f t="shared" si="5"/>
        <v>6</v>
      </c>
      <c r="N64" s="5">
        <f t="shared" si="2"/>
        <v>2001</v>
      </c>
      <c r="O64" s="2">
        <v>0</v>
      </c>
      <c r="P64">
        <v>2.9</v>
      </c>
      <c r="R64">
        <v>3</v>
      </c>
    </row>
    <row r="65" spans="1:21" x14ac:dyDescent="0.25">
      <c r="A65" t="s">
        <v>29</v>
      </c>
      <c r="B65" t="s">
        <v>30</v>
      </c>
      <c r="C65">
        <v>2</v>
      </c>
      <c r="D65">
        <v>90</v>
      </c>
      <c r="E65">
        <v>10</v>
      </c>
      <c r="F65">
        <v>88101</v>
      </c>
      <c r="G65">
        <v>1</v>
      </c>
      <c r="H65">
        <v>7</v>
      </c>
      <c r="I65">
        <v>105</v>
      </c>
      <c r="J65">
        <v>117</v>
      </c>
      <c r="K65" s="1">
        <v>37069</v>
      </c>
      <c r="L65" s="5">
        <f t="shared" si="1"/>
        <v>27</v>
      </c>
      <c r="M65" s="5">
        <f t="shared" si="5"/>
        <v>6</v>
      </c>
      <c r="N65" s="5">
        <f t="shared" si="2"/>
        <v>2001</v>
      </c>
      <c r="O65" s="2">
        <v>0</v>
      </c>
      <c r="P65">
        <v>7.5</v>
      </c>
      <c r="R65">
        <v>3</v>
      </c>
    </row>
    <row r="66" spans="1:21" x14ac:dyDescent="0.25">
      <c r="A66" t="s">
        <v>29</v>
      </c>
      <c r="B66" t="s">
        <v>30</v>
      </c>
      <c r="C66">
        <v>2</v>
      </c>
      <c r="D66">
        <v>90</v>
      </c>
      <c r="E66">
        <v>10</v>
      </c>
      <c r="F66">
        <v>88101</v>
      </c>
      <c r="G66">
        <v>1</v>
      </c>
      <c r="H66">
        <v>7</v>
      </c>
      <c r="I66">
        <v>105</v>
      </c>
      <c r="J66">
        <v>117</v>
      </c>
      <c r="K66" s="1">
        <v>37072</v>
      </c>
      <c r="L66" s="5">
        <f t="shared" si="1"/>
        <v>30</v>
      </c>
      <c r="M66" s="5">
        <f t="shared" si="5"/>
        <v>6</v>
      </c>
      <c r="N66" s="5">
        <f t="shared" si="2"/>
        <v>2001</v>
      </c>
      <c r="O66" s="2">
        <v>0</v>
      </c>
      <c r="P66">
        <v>32.200000000000003</v>
      </c>
      <c r="R66">
        <v>3</v>
      </c>
      <c r="T66" t="s">
        <v>32</v>
      </c>
      <c r="U66" s="6" t="s">
        <v>33</v>
      </c>
    </row>
    <row r="67" spans="1:21" x14ac:dyDescent="0.25">
      <c r="A67" t="s">
        <v>29</v>
      </c>
      <c r="B67" t="s">
        <v>30</v>
      </c>
      <c r="C67">
        <v>2</v>
      </c>
      <c r="D67">
        <v>90</v>
      </c>
      <c r="E67">
        <v>10</v>
      </c>
      <c r="F67">
        <v>88101</v>
      </c>
      <c r="G67">
        <v>1</v>
      </c>
      <c r="H67">
        <v>7</v>
      </c>
      <c r="I67">
        <v>105</v>
      </c>
      <c r="J67">
        <v>117</v>
      </c>
      <c r="K67" s="1">
        <v>37075</v>
      </c>
      <c r="L67" s="5">
        <f t="shared" ref="L67:L130" si="6">DAY(K67)</f>
        <v>3</v>
      </c>
      <c r="M67" s="5">
        <f t="shared" si="5"/>
        <v>7</v>
      </c>
      <c r="N67" s="5">
        <f t="shared" ref="N67:N130" si="7">YEAR(K67)</f>
        <v>2001</v>
      </c>
      <c r="O67" s="2">
        <v>0</v>
      </c>
      <c r="P67">
        <v>11.5</v>
      </c>
      <c r="R67">
        <v>3</v>
      </c>
    </row>
    <row r="68" spans="1:21" x14ac:dyDescent="0.25">
      <c r="A68" t="s">
        <v>29</v>
      </c>
      <c r="B68" t="s">
        <v>30</v>
      </c>
      <c r="C68">
        <v>2</v>
      </c>
      <c r="D68">
        <v>90</v>
      </c>
      <c r="E68">
        <v>10</v>
      </c>
      <c r="F68">
        <v>88101</v>
      </c>
      <c r="G68">
        <v>1</v>
      </c>
      <c r="H68">
        <v>7</v>
      </c>
      <c r="I68">
        <v>105</v>
      </c>
      <c r="J68">
        <v>117</v>
      </c>
      <c r="K68" s="1">
        <v>37078</v>
      </c>
      <c r="L68" s="5">
        <f t="shared" si="6"/>
        <v>6</v>
      </c>
      <c r="M68" s="5">
        <f t="shared" si="5"/>
        <v>7</v>
      </c>
      <c r="N68" s="5">
        <f t="shared" si="7"/>
        <v>2001</v>
      </c>
      <c r="O68" s="2">
        <v>0</v>
      </c>
      <c r="P68">
        <v>2.7</v>
      </c>
      <c r="R68">
        <v>3</v>
      </c>
    </row>
    <row r="69" spans="1:21" x14ac:dyDescent="0.25">
      <c r="A69" t="s">
        <v>29</v>
      </c>
      <c r="B69" t="s">
        <v>30</v>
      </c>
      <c r="C69">
        <v>2</v>
      </c>
      <c r="D69">
        <v>90</v>
      </c>
      <c r="E69">
        <v>10</v>
      </c>
      <c r="F69">
        <v>88101</v>
      </c>
      <c r="G69">
        <v>1</v>
      </c>
      <c r="H69">
        <v>7</v>
      </c>
      <c r="I69">
        <v>105</v>
      </c>
      <c r="J69">
        <v>117</v>
      </c>
      <c r="K69" s="1">
        <v>37081</v>
      </c>
      <c r="L69" s="5">
        <f t="shared" si="6"/>
        <v>9</v>
      </c>
      <c r="M69" s="5">
        <f t="shared" si="5"/>
        <v>7</v>
      </c>
      <c r="N69" s="5">
        <f t="shared" si="7"/>
        <v>2001</v>
      </c>
      <c r="O69" s="2">
        <v>0</v>
      </c>
      <c r="P69">
        <v>3.5</v>
      </c>
      <c r="R69">
        <v>3</v>
      </c>
    </row>
    <row r="70" spans="1:21" x14ac:dyDescent="0.25">
      <c r="A70" t="s">
        <v>29</v>
      </c>
      <c r="B70" t="s">
        <v>30</v>
      </c>
      <c r="C70">
        <v>2</v>
      </c>
      <c r="D70">
        <v>90</v>
      </c>
      <c r="E70">
        <v>10</v>
      </c>
      <c r="F70">
        <v>88101</v>
      </c>
      <c r="G70">
        <v>1</v>
      </c>
      <c r="H70">
        <v>7</v>
      </c>
      <c r="I70">
        <v>105</v>
      </c>
      <c r="J70">
        <v>117</v>
      </c>
      <c r="K70" s="1">
        <v>37084</v>
      </c>
      <c r="L70" s="5">
        <f t="shared" si="6"/>
        <v>12</v>
      </c>
      <c r="M70" s="5">
        <f t="shared" si="5"/>
        <v>7</v>
      </c>
      <c r="N70" s="5">
        <f t="shared" si="7"/>
        <v>2001</v>
      </c>
      <c r="O70" s="2">
        <v>0</v>
      </c>
      <c r="P70">
        <v>3.8</v>
      </c>
      <c r="R70">
        <v>3</v>
      </c>
    </row>
    <row r="71" spans="1:21" x14ac:dyDescent="0.25">
      <c r="A71" t="s">
        <v>29</v>
      </c>
      <c r="B71" t="s">
        <v>30</v>
      </c>
      <c r="C71">
        <v>2</v>
      </c>
      <c r="D71">
        <v>90</v>
      </c>
      <c r="E71">
        <v>10</v>
      </c>
      <c r="F71">
        <v>88101</v>
      </c>
      <c r="G71">
        <v>1</v>
      </c>
      <c r="H71">
        <v>7</v>
      </c>
      <c r="I71">
        <v>105</v>
      </c>
      <c r="J71">
        <v>117</v>
      </c>
      <c r="K71" s="1">
        <v>37087</v>
      </c>
      <c r="L71" s="5">
        <f t="shared" si="6"/>
        <v>15</v>
      </c>
      <c r="M71" s="5">
        <f t="shared" si="5"/>
        <v>7</v>
      </c>
      <c r="N71" s="5">
        <f t="shared" si="7"/>
        <v>2001</v>
      </c>
      <c r="O71" s="2">
        <v>0</v>
      </c>
      <c r="P71">
        <v>3.7</v>
      </c>
      <c r="R71">
        <v>3</v>
      </c>
    </row>
    <row r="72" spans="1:21" x14ac:dyDescent="0.25">
      <c r="A72" t="s">
        <v>29</v>
      </c>
      <c r="B72" t="s">
        <v>30</v>
      </c>
      <c r="C72">
        <v>2</v>
      </c>
      <c r="D72">
        <v>90</v>
      </c>
      <c r="E72">
        <v>10</v>
      </c>
      <c r="F72">
        <v>88101</v>
      </c>
      <c r="G72">
        <v>1</v>
      </c>
      <c r="H72">
        <v>7</v>
      </c>
      <c r="I72">
        <v>105</v>
      </c>
      <c r="J72">
        <v>117</v>
      </c>
      <c r="K72" s="1">
        <v>37090</v>
      </c>
      <c r="L72" s="5">
        <f t="shared" si="6"/>
        <v>18</v>
      </c>
      <c r="M72" s="5">
        <f t="shared" si="5"/>
        <v>7</v>
      </c>
      <c r="N72" s="5">
        <f t="shared" si="7"/>
        <v>2001</v>
      </c>
      <c r="O72" s="2">
        <v>0</v>
      </c>
      <c r="P72">
        <v>5.5</v>
      </c>
      <c r="R72">
        <v>3</v>
      </c>
    </row>
    <row r="73" spans="1:21" x14ac:dyDescent="0.25">
      <c r="A73" t="s">
        <v>29</v>
      </c>
      <c r="B73" t="s">
        <v>30</v>
      </c>
      <c r="C73">
        <v>2</v>
      </c>
      <c r="D73">
        <v>90</v>
      </c>
      <c r="E73">
        <v>10</v>
      </c>
      <c r="F73">
        <v>88101</v>
      </c>
      <c r="G73">
        <v>1</v>
      </c>
      <c r="H73">
        <v>7</v>
      </c>
      <c r="I73">
        <v>105</v>
      </c>
      <c r="J73">
        <v>117</v>
      </c>
      <c r="K73" s="1">
        <v>37093</v>
      </c>
      <c r="L73" s="5">
        <f t="shared" si="6"/>
        <v>21</v>
      </c>
      <c r="M73" s="5">
        <f t="shared" si="5"/>
        <v>7</v>
      </c>
      <c r="N73" s="5">
        <f t="shared" si="7"/>
        <v>2001</v>
      </c>
      <c r="O73" s="2">
        <v>0</v>
      </c>
      <c r="P73">
        <v>3.8</v>
      </c>
      <c r="R73">
        <v>3</v>
      </c>
    </row>
    <row r="74" spans="1:21" x14ac:dyDescent="0.25">
      <c r="A74" t="s">
        <v>29</v>
      </c>
      <c r="B74" t="s">
        <v>30</v>
      </c>
      <c r="C74">
        <v>2</v>
      </c>
      <c r="D74">
        <v>90</v>
      </c>
      <c r="E74">
        <v>10</v>
      </c>
      <c r="F74">
        <v>88101</v>
      </c>
      <c r="G74">
        <v>1</v>
      </c>
      <c r="H74">
        <v>7</v>
      </c>
      <c r="I74">
        <v>105</v>
      </c>
      <c r="J74">
        <v>117</v>
      </c>
      <c r="K74" s="1">
        <v>37096</v>
      </c>
      <c r="L74" s="5">
        <f t="shared" si="6"/>
        <v>24</v>
      </c>
      <c r="M74" s="5">
        <f t="shared" si="5"/>
        <v>7</v>
      </c>
      <c r="N74" s="5">
        <f t="shared" si="7"/>
        <v>2001</v>
      </c>
      <c r="O74" s="2">
        <v>0</v>
      </c>
      <c r="P74">
        <v>5.4</v>
      </c>
      <c r="R74">
        <v>3</v>
      </c>
    </row>
    <row r="75" spans="1:21" x14ac:dyDescent="0.25">
      <c r="A75" t="s">
        <v>29</v>
      </c>
      <c r="B75" t="s">
        <v>30</v>
      </c>
      <c r="C75">
        <v>2</v>
      </c>
      <c r="D75">
        <v>90</v>
      </c>
      <c r="E75">
        <v>10</v>
      </c>
      <c r="F75">
        <v>88101</v>
      </c>
      <c r="G75">
        <v>1</v>
      </c>
      <c r="H75">
        <v>7</v>
      </c>
      <c r="I75">
        <v>105</v>
      </c>
      <c r="J75">
        <v>117</v>
      </c>
      <c r="K75" s="1">
        <v>37099</v>
      </c>
      <c r="L75" s="5">
        <f t="shared" si="6"/>
        <v>27</v>
      </c>
      <c r="M75" s="5">
        <f t="shared" si="5"/>
        <v>7</v>
      </c>
      <c r="N75" s="5">
        <f t="shared" si="7"/>
        <v>2001</v>
      </c>
      <c r="O75" s="2">
        <v>0</v>
      </c>
      <c r="P75">
        <v>3.3</v>
      </c>
      <c r="R75">
        <v>3</v>
      </c>
    </row>
    <row r="76" spans="1:21" x14ac:dyDescent="0.25">
      <c r="A76" t="s">
        <v>29</v>
      </c>
      <c r="B76" t="s">
        <v>30</v>
      </c>
      <c r="C76">
        <v>2</v>
      </c>
      <c r="D76">
        <v>90</v>
      </c>
      <c r="E76">
        <v>10</v>
      </c>
      <c r="F76">
        <v>88101</v>
      </c>
      <c r="G76">
        <v>1</v>
      </c>
      <c r="H76">
        <v>7</v>
      </c>
      <c r="I76">
        <v>105</v>
      </c>
      <c r="J76">
        <v>117</v>
      </c>
      <c r="K76" s="1">
        <v>37102</v>
      </c>
      <c r="L76" s="5">
        <f t="shared" si="6"/>
        <v>30</v>
      </c>
      <c r="M76" s="5">
        <f t="shared" si="5"/>
        <v>7</v>
      </c>
      <c r="N76" s="5">
        <f t="shared" si="7"/>
        <v>2001</v>
      </c>
      <c r="O76" s="2">
        <v>0</v>
      </c>
      <c r="P76">
        <v>4.4000000000000004</v>
      </c>
      <c r="R76">
        <v>3</v>
      </c>
    </row>
    <row r="77" spans="1:21" x14ac:dyDescent="0.25">
      <c r="A77" t="s">
        <v>29</v>
      </c>
      <c r="B77" t="s">
        <v>30</v>
      </c>
      <c r="C77">
        <v>2</v>
      </c>
      <c r="D77">
        <v>90</v>
      </c>
      <c r="E77">
        <v>10</v>
      </c>
      <c r="F77">
        <v>88101</v>
      </c>
      <c r="G77">
        <v>1</v>
      </c>
      <c r="H77">
        <v>7</v>
      </c>
      <c r="I77">
        <v>105</v>
      </c>
      <c r="J77">
        <v>117</v>
      </c>
      <c r="K77" s="1">
        <v>37105</v>
      </c>
      <c r="L77" s="5">
        <f t="shared" si="6"/>
        <v>2</v>
      </c>
      <c r="M77" s="5">
        <f t="shared" si="5"/>
        <v>8</v>
      </c>
      <c r="N77" s="5">
        <f t="shared" si="7"/>
        <v>2001</v>
      </c>
      <c r="O77" s="2">
        <v>0</v>
      </c>
      <c r="P77">
        <v>4.4000000000000004</v>
      </c>
      <c r="R77">
        <v>3</v>
      </c>
    </row>
    <row r="78" spans="1:21" x14ac:dyDescent="0.25">
      <c r="A78" t="s">
        <v>29</v>
      </c>
      <c r="B78" t="s">
        <v>30</v>
      </c>
      <c r="C78">
        <v>2</v>
      </c>
      <c r="D78">
        <v>90</v>
      </c>
      <c r="E78">
        <v>10</v>
      </c>
      <c r="F78">
        <v>88101</v>
      </c>
      <c r="G78">
        <v>1</v>
      </c>
      <c r="H78">
        <v>7</v>
      </c>
      <c r="I78">
        <v>105</v>
      </c>
      <c r="J78">
        <v>117</v>
      </c>
      <c r="K78" s="1">
        <v>37108</v>
      </c>
      <c r="L78" s="5">
        <f t="shared" si="6"/>
        <v>5</v>
      </c>
      <c r="M78" s="5">
        <f t="shared" si="5"/>
        <v>8</v>
      </c>
      <c r="N78" s="5">
        <f t="shared" si="7"/>
        <v>2001</v>
      </c>
      <c r="O78" s="2">
        <v>0</v>
      </c>
      <c r="P78">
        <v>4.3</v>
      </c>
      <c r="R78">
        <v>3</v>
      </c>
    </row>
    <row r="79" spans="1:21" x14ac:dyDescent="0.25">
      <c r="A79" t="s">
        <v>29</v>
      </c>
      <c r="B79" t="s">
        <v>30</v>
      </c>
      <c r="C79">
        <v>2</v>
      </c>
      <c r="D79">
        <v>90</v>
      </c>
      <c r="E79">
        <v>10</v>
      </c>
      <c r="F79">
        <v>88101</v>
      </c>
      <c r="G79">
        <v>1</v>
      </c>
      <c r="H79">
        <v>7</v>
      </c>
      <c r="I79">
        <v>105</v>
      </c>
      <c r="J79">
        <v>117</v>
      </c>
      <c r="K79" s="1">
        <v>37111</v>
      </c>
      <c r="L79" s="5">
        <f t="shared" si="6"/>
        <v>8</v>
      </c>
      <c r="M79" s="5">
        <f t="shared" si="5"/>
        <v>8</v>
      </c>
      <c r="N79" s="5">
        <f t="shared" si="7"/>
        <v>2001</v>
      </c>
      <c r="O79" s="2">
        <v>0</v>
      </c>
      <c r="P79">
        <v>7.4</v>
      </c>
      <c r="R79">
        <v>3</v>
      </c>
    </row>
    <row r="80" spans="1:21" x14ac:dyDescent="0.25">
      <c r="A80" t="s">
        <v>29</v>
      </c>
      <c r="B80" t="s">
        <v>30</v>
      </c>
      <c r="C80">
        <v>2</v>
      </c>
      <c r="D80">
        <v>90</v>
      </c>
      <c r="E80">
        <v>10</v>
      </c>
      <c r="F80">
        <v>88101</v>
      </c>
      <c r="G80">
        <v>1</v>
      </c>
      <c r="H80">
        <v>7</v>
      </c>
      <c r="I80">
        <v>105</v>
      </c>
      <c r="J80">
        <v>117</v>
      </c>
      <c r="K80" s="1">
        <v>37114</v>
      </c>
      <c r="L80" s="5">
        <f t="shared" si="6"/>
        <v>11</v>
      </c>
      <c r="M80" s="5">
        <f t="shared" si="5"/>
        <v>8</v>
      </c>
      <c r="N80" s="5">
        <f t="shared" si="7"/>
        <v>2001</v>
      </c>
      <c r="O80" s="2">
        <v>0</v>
      </c>
      <c r="P80">
        <v>5.0999999999999996</v>
      </c>
      <c r="R80">
        <v>3</v>
      </c>
    </row>
    <row r="81" spans="1:21" x14ac:dyDescent="0.25">
      <c r="A81" t="s">
        <v>29</v>
      </c>
      <c r="B81" t="s">
        <v>30</v>
      </c>
      <c r="C81">
        <v>2</v>
      </c>
      <c r="D81">
        <v>90</v>
      </c>
      <c r="E81">
        <v>10</v>
      </c>
      <c r="F81">
        <v>88101</v>
      </c>
      <c r="G81">
        <v>1</v>
      </c>
      <c r="H81">
        <v>7</v>
      </c>
      <c r="I81">
        <v>105</v>
      </c>
      <c r="J81">
        <v>117</v>
      </c>
      <c r="K81" s="1">
        <v>37117</v>
      </c>
      <c r="L81" s="5">
        <f t="shared" si="6"/>
        <v>14</v>
      </c>
      <c r="M81" s="5">
        <f t="shared" si="5"/>
        <v>8</v>
      </c>
      <c r="N81" s="5">
        <f t="shared" si="7"/>
        <v>2001</v>
      </c>
      <c r="O81" s="2">
        <v>0</v>
      </c>
      <c r="P81">
        <v>4.3</v>
      </c>
      <c r="R81">
        <v>3</v>
      </c>
    </row>
    <row r="82" spans="1:21" x14ac:dyDescent="0.25">
      <c r="A82" t="s">
        <v>29</v>
      </c>
      <c r="B82" t="s">
        <v>30</v>
      </c>
      <c r="C82">
        <v>2</v>
      </c>
      <c r="D82">
        <v>90</v>
      </c>
      <c r="E82">
        <v>10</v>
      </c>
      <c r="F82">
        <v>88101</v>
      </c>
      <c r="G82">
        <v>1</v>
      </c>
      <c r="H82">
        <v>7</v>
      </c>
      <c r="I82">
        <v>105</v>
      </c>
      <c r="J82">
        <v>117</v>
      </c>
      <c r="K82" s="1">
        <v>37120</v>
      </c>
      <c r="L82" s="5">
        <f t="shared" si="6"/>
        <v>17</v>
      </c>
      <c r="M82" s="5">
        <f t="shared" si="5"/>
        <v>8</v>
      </c>
      <c r="N82" s="5">
        <f t="shared" si="7"/>
        <v>2001</v>
      </c>
      <c r="O82" s="2">
        <v>0</v>
      </c>
      <c r="P82">
        <v>4.8</v>
      </c>
      <c r="R82">
        <v>3</v>
      </c>
      <c r="U82">
        <v>2</v>
      </c>
    </row>
    <row r="83" spans="1:21" x14ac:dyDescent="0.25">
      <c r="A83" t="s">
        <v>29</v>
      </c>
      <c r="B83" t="s">
        <v>30</v>
      </c>
      <c r="C83">
        <v>2</v>
      </c>
      <c r="D83">
        <v>90</v>
      </c>
      <c r="E83">
        <v>10</v>
      </c>
      <c r="F83">
        <v>88101</v>
      </c>
      <c r="G83">
        <v>1</v>
      </c>
      <c r="H83">
        <v>7</v>
      </c>
      <c r="I83">
        <v>105</v>
      </c>
      <c r="J83">
        <v>117</v>
      </c>
      <c r="K83" s="1">
        <v>37123</v>
      </c>
      <c r="L83" s="5">
        <f t="shared" si="6"/>
        <v>20</v>
      </c>
      <c r="M83" s="5">
        <f t="shared" ref="M83:M86" si="8">MONTH(K83)</f>
        <v>8</v>
      </c>
      <c r="N83" s="5">
        <f t="shared" si="7"/>
        <v>2001</v>
      </c>
      <c r="O83" s="2">
        <v>0</v>
      </c>
      <c r="P83">
        <v>5.2</v>
      </c>
      <c r="R83">
        <v>3</v>
      </c>
    </row>
    <row r="84" spans="1:21" x14ac:dyDescent="0.25">
      <c r="A84" t="s">
        <v>29</v>
      </c>
      <c r="B84" t="s">
        <v>30</v>
      </c>
      <c r="C84">
        <v>2</v>
      </c>
      <c r="D84">
        <v>90</v>
      </c>
      <c r="E84">
        <v>10</v>
      </c>
      <c r="F84">
        <v>88101</v>
      </c>
      <c r="G84">
        <v>1</v>
      </c>
      <c r="H84">
        <v>7</v>
      </c>
      <c r="I84">
        <v>105</v>
      </c>
      <c r="J84">
        <v>117</v>
      </c>
      <c r="K84" s="1">
        <v>37126</v>
      </c>
      <c r="L84" s="5">
        <f t="shared" si="6"/>
        <v>23</v>
      </c>
      <c r="M84" s="5">
        <f t="shared" si="8"/>
        <v>8</v>
      </c>
      <c r="N84" s="5">
        <f t="shared" si="7"/>
        <v>2001</v>
      </c>
      <c r="O84" s="2">
        <v>0</v>
      </c>
      <c r="P84">
        <v>6.5</v>
      </c>
      <c r="R84">
        <v>3</v>
      </c>
    </row>
    <row r="85" spans="1:21" x14ac:dyDescent="0.25">
      <c r="A85" t="s">
        <v>29</v>
      </c>
      <c r="B85" t="s">
        <v>30</v>
      </c>
      <c r="C85">
        <v>2</v>
      </c>
      <c r="D85">
        <v>90</v>
      </c>
      <c r="E85">
        <v>10</v>
      </c>
      <c r="F85">
        <v>88101</v>
      </c>
      <c r="G85">
        <v>1</v>
      </c>
      <c r="H85">
        <v>7</v>
      </c>
      <c r="I85">
        <v>105</v>
      </c>
      <c r="J85">
        <v>117</v>
      </c>
      <c r="K85" s="1">
        <v>37129</v>
      </c>
      <c r="L85" s="5">
        <f t="shared" si="6"/>
        <v>26</v>
      </c>
      <c r="M85" s="5">
        <f t="shared" si="8"/>
        <v>8</v>
      </c>
      <c r="N85" s="5">
        <f t="shared" si="7"/>
        <v>2001</v>
      </c>
      <c r="O85" s="2">
        <v>0</v>
      </c>
      <c r="P85">
        <v>5.0999999999999996</v>
      </c>
      <c r="R85">
        <v>3</v>
      </c>
    </row>
    <row r="86" spans="1:21" x14ac:dyDescent="0.25">
      <c r="A86" t="s">
        <v>29</v>
      </c>
      <c r="B86" t="s">
        <v>30</v>
      </c>
      <c r="C86">
        <v>2</v>
      </c>
      <c r="D86">
        <v>90</v>
      </c>
      <c r="E86">
        <v>10</v>
      </c>
      <c r="F86">
        <v>88101</v>
      </c>
      <c r="G86">
        <v>1</v>
      </c>
      <c r="H86">
        <v>7</v>
      </c>
      <c r="I86">
        <v>105</v>
      </c>
      <c r="J86">
        <v>117</v>
      </c>
      <c r="K86" s="1">
        <v>37132</v>
      </c>
      <c r="L86" s="5">
        <f t="shared" si="6"/>
        <v>29</v>
      </c>
      <c r="M86" s="5">
        <f t="shared" si="8"/>
        <v>8</v>
      </c>
      <c r="N86" s="5">
        <f t="shared" si="7"/>
        <v>2001</v>
      </c>
      <c r="O86" s="2">
        <v>0</v>
      </c>
      <c r="P86">
        <v>5.7</v>
      </c>
      <c r="R86">
        <v>3</v>
      </c>
    </row>
    <row r="87" spans="1:21" x14ac:dyDescent="0.25">
      <c r="A87" t="s">
        <v>29</v>
      </c>
      <c r="B87" t="s">
        <v>30</v>
      </c>
      <c r="C87">
        <v>2</v>
      </c>
      <c r="D87">
        <v>90</v>
      </c>
      <c r="E87">
        <v>10</v>
      </c>
      <c r="F87">
        <v>88101</v>
      </c>
      <c r="G87">
        <v>1</v>
      </c>
      <c r="H87">
        <v>7</v>
      </c>
      <c r="I87">
        <v>105</v>
      </c>
      <c r="J87">
        <v>117</v>
      </c>
      <c r="K87" s="1">
        <v>37408</v>
      </c>
      <c r="L87" s="5">
        <f t="shared" si="6"/>
        <v>1</v>
      </c>
      <c r="M87" s="5">
        <f t="shared" ref="M87:M114" si="9">MONTH(K87)</f>
        <v>6</v>
      </c>
      <c r="N87" s="5">
        <f t="shared" si="7"/>
        <v>2002</v>
      </c>
      <c r="O87" s="2">
        <v>0</v>
      </c>
      <c r="P87">
        <v>9</v>
      </c>
      <c r="R87">
        <v>3</v>
      </c>
    </row>
    <row r="88" spans="1:21" x14ac:dyDescent="0.25">
      <c r="A88" t="s">
        <v>29</v>
      </c>
      <c r="B88" t="s">
        <v>30</v>
      </c>
      <c r="C88">
        <v>2</v>
      </c>
      <c r="D88">
        <v>90</v>
      </c>
      <c r="E88">
        <v>10</v>
      </c>
      <c r="F88">
        <v>88101</v>
      </c>
      <c r="G88">
        <v>1</v>
      </c>
      <c r="H88">
        <v>7</v>
      </c>
      <c r="I88">
        <v>105</v>
      </c>
      <c r="J88">
        <v>117</v>
      </c>
      <c r="K88" s="1">
        <v>37411</v>
      </c>
      <c r="L88" s="5">
        <f t="shared" si="6"/>
        <v>4</v>
      </c>
      <c r="M88" s="5">
        <f t="shared" si="9"/>
        <v>6</v>
      </c>
      <c r="N88" s="5">
        <f t="shared" si="7"/>
        <v>2002</v>
      </c>
      <c r="O88" s="2">
        <v>0</v>
      </c>
      <c r="P88">
        <v>1</v>
      </c>
      <c r="R88">
        <v>3</v>
      </c>
    </row>
    <row r="89" spans="1:21" x14ac:dyDescent="0.25">
      <c r="A89" t="s">
        <v>29</v>
      </c>
      <c r="B89" t="s">
        <v>30</v>
      </c>
      <c r="C89">
        <v>2</v>
      </c>
      <c r="D89">
        <v>90</v>
      </c>
      <c r="E89">
        <v>10</v>
      </c>
      <c r="F89">
        <v>88101</v>
      </c>
      <c r="G89">
        <v>1</v>
      </c>
      <c r="H89">
        <v>7</v>
      </c>
      <c r="I89">
        <v>105</v>
      </c>
      <c r="J89">
        <v>117</v>
      </c>
      <c r="K89" s="1">
        <v>37414</v>
      </c>
      <c r="L89" s="5">
        <f t="shared" si="6"/>
        <v>7</v>
      </c>
      <c r="M89" s="5">
        <f t="shared" si="9"/>
        <v>6</v>
      </c>
      <c r="N89" s="5">
        <f t="shared" si="7"/>
        <v>2002</v>
      </c>
      <c r="O89" s="2">
        <v>0</v>
      </c>
      <c r="P89">
        <v>7</v>
      </c>
      <c r="R89">
        <v>3</v>
      </c>
    </row>
    <row r="90" spans="1:21" x14ac:dyDescent="0.25">
      <c r="A90" t="s">
        <v>29</v>
      </c>
      <c r="B90" t="s">
        <v>30</v>
      </c>
      <c r="C90">
        <v>2</v>
      </c>
      <c r="D90">
        <v>90</v>
      </c>
      <c r="E90">
        <v>10</v>
      </c>
      <c r="F90">
        <v>88101</v>
      </c>
      <c r="G90">
        <v>1</v>
      </c>
      <c r="H90">
        <v>7</v>
      </c>
      <c r="I90">
        <v>105</v>
      </c>
      <c r="J90">
        <v>117</v>
      </c>
      <c r="K90" s="1">
        <v>37417</v>
      </c>
      <c r="L90" s="5">
        <f t="shared" si="6"/>
        <v>10</v>
      </c>
      <c r="M90" s="5">
        <f t="shared" si="9"/>
        <v>6</v>
      </c>
      <c r="N90" s="5">
        <f t="shared" si="7"/>
        <v>2002</v>
      </c>
      <c r="O90" s="2">
        <v>0</v>
      </c>
      <c r="P90">
        <v>9</v>
      </c>
      <c r="R90">
        <v>3</v>
      </c>
    </row>
    <row r="91" spans="1:21" x14ac:dyDescent="0.25">
      <c r="A91" t="s">
        <v>29</v>
      </c>
      <c r="B91" t="s">
        <v>30</v>
      </c>
      <c r="C91">
        <v>2</v>
      </c>
      <c r="D91">
        <v>90</v>
      </c>
      <c r="E91">
        <v>10</v>
      </c>
      <c r="F91">
        <v>88101</v>
      </c>
      <c r="G91">
        <v>1</v>
      </c>
      <c r="H91">
        <v>7</v>
      </c>
      <c r="I91">
        <v>105</v>
      </c>
      <c r="J91">
        <v>117</v>
      </c>
      <c r="K91" s="1">
        <v>37420</v>
      </c>
      <c r="L91" s="5">
        <f t="shared" si="6"/>
        <v>13</v>
      </c>
      <c r="M91" s="5">
        <f t="shared" si="9"/>
        <v>6</v>
      </c>
      <c r="N91" s="5">
        <f t="shared" si="7"/>
        <v>2002</v>
      </c>
      <c r="O91" s="2">
        <v>0</v>
      </c>
      <c r="P91">
        <v>3.5</v>
      </c>
      <c r="R91">
        <v>3</v>
      </c>
    </row>
    <row r="92" spans="1:21" x14ac:dyDescent="0.25">
      <c r="A92" t="s">
        <v>29</v>
      </c>
      <c r="B92" t="s">
        <v>30</v>
      </c>
      <c r="C92">
        <v>2</v>
      </c>
      <c r="D92">
        <v>90</v>
      </c>
      <c r="E92">
        <v>10</v>
      </c>
      <c r="F92">
        <v>88101</v>
      </c>
      <c r="G92">
        <v>1</v>
      </c>
      <c r="H92">
        <v>7</v>
      </c>
      <c r="I92">
        <v>105</v>
      </c>
      <c r="J92">
        <v>117</v>
      </c>
      <c r="K92" s="1">
        <v>37423</v>
      </c>
      <c r="L92" s="5">
        <f t="shared" si="6"/>
        <v>16</v>
      </c>
      <c r="M92" s="5">
        <f t="shared" si="9"/>
        <v>6</v>
      </c>
      <c r="N92" s="5">
        <f t="shared" si="7"/>
        <v>2002</v>
      </c>
      <c r="O92" s="2">
        <v>0</v>
      </c>
      <c r="P92">
        <v>3.6</v>
      </c>
      <c r="R92">
        <v>3</v>
      </c>
    </row>
    <row r="93" spans="1:21" x14ac:dyDescent="0.25">
      <c r="A93" t="s">
        <v>29</v>
      </c>
      <c r="B93" t="s">
        <v>30</v>
      </c>
      <c r="C93">
        <v>2</v>
      </c>
      <c r="D93">
        <v>90</v>
      </c>
      <c r="E93">
        <v>10</v>
      </c>
      <c r="F93">
        <v>88101</v>
      </c>
      <c r="G93">
        <v>1</v>
      </c>
      <c r="H93">
        <v>7</v>
      </c>
      <c r="I93">
        <v>105</v>
      </c>
      <c r="J93">
        <v>117</v>
      </c>
      <c r="K93" s="1">
        <v>37426</v>
      </c>
      <c r="L93" s="5">
        <f t="shared" si="6"/>
        <v>19</v>
      </c>
      <c r="M93" s="5">
        <f t="shared" si="9"/>
        <v>6</v>
      </c>
      <c r="N93" s="5">
        <f t="shared" si="7"/>
        <v>2002</v>
      </c>
      <c r="O93" s="2">
        <v>0</v>
      </c>
      <c r="P93">
        <v>28.8</v>
      </c>
      <c r="R93">
        <v>3</v>
      </c>
    </row>
    <row r="94" spans="1:21" x14ac:dyDescent="0.25">
      <c r="A94" t="s">
        <v>29</v>
      </c>
      <c r="B94" t="s">
        <v>30</v>
      </c>
      <c r="C94">
        <v>2</v>
      </c>
      <c r="D94">
        <v>90</v>
      </c>
      <c r="E94">
        <v>10</v>
      </c>
      <c r="F94">
        <v>88101</v>
      </c>
      <c r="G94">
        <v>1</v>
      </c>
      <c r="H94">
        <v>7</v>
      </c>
      <c r="I94">
        <v>105</v>
      </c>
      <c r="J94">
        <v>117</v>
      </c>
      <c r="K94" s="1">
        <v>37432</v>
      </c>
      <c r="L94" s="5">
        <f t="shared" si="6"/>
        <v>25</v>
      </c>
      <c r="M94" s="5">
        <f t="shared" si="9"/>
        <v>6</v>
      </c>
      <c r="N94" s="5">
        <f t="shared" si="7"/>
        <v>2002</v>
      </c>
      <c r="O94" s="2">
        <v>0</v>
      </c>
      <c r="P94">
        <v>10</v>
      </c>
      <c r="R94">
        <v>3</v>
      </c>
    </row>
    <row r="95" spans="1:21" x14ac:dyDescent="0.25">
      <c r="A95" t="s">
        <v>29</v>
      </c>
      <c r="B95" t="s">
        <v>30</v>
      </c>
      <c r="C95">
        <v>2</v>
      </c>
      <c r="D95">
        <v>90</v>
      </c>
      <c r="E95">
        <v>10</v>
      </c>
      <c r="F95">
        <v>88101</v>
      </c>
      <c r="G95">
        <v>1</v>
      </c>
      <c r="H95">
        <v>7</v>
      </c>
      <c r="I95">
        <v>105</v>
      </c>
      <c r="J95">
        <v>117</v>
      </c>
      <c r="K95" s="1">
        <v>37438</v>
      </c>
      <c r="L95" s="5">
        <f t="shared" si="6"/>
        <v>1</v>
      </c>
      <c r="M95" s="5">
        <f t="shared" si="9"/>
        <v>7</v>
      </c>
      <c r="N95" s="5">
        <f t="shared" si="7"/>
        <v>2002</v>
      </c>
      <c r="O95" s="2">
        <v>0</v>
      </c>
      <c r="P95">
        <v>7.8</v>
      </c>
      <c r="R95">
        <v>3</v>
      </c>
    </row>
    <row r="96" spans="1:21" x14ac:dyDescent="0.25">
      <c r="A96" t="s">
        <v>29</v>
      </c>
      <c r="B96" t="s">
        <v>30</v>
      </c>
      <c r="C96">
        <v>2</v>
      </c>
      <c r="D96">
        <v>90</v>
      </c>
      <c r="E96">
        <v>10</v>
      </c>
      <c r="F96">
        <v>88101</v>
      </c>
      <c r="G96">
        <v>1</v>
      </c>
      <c r="H96">
        <v>7</v>
      </c>
      <c r="I96">
        <v>105</v>
      </c>
      <c r="J96">
        <v>117</v>
      </c>
      <c r="K96" s="1">
        <v>37441</v>
      </c>
      <c r="L96" s="5">
        <f t="shared" si="6"/>
        <v>4</v>
      </c>
      <c r="M96" s="5">
        <f t="shared" si="9"/>
        <v>7</v>
      </c>
      <c r="N96" s="5">
        <f t="shared" si="7"/>
        <v>2002</v>
      </c>
      <c r="O96" s="2">
        <v>0</v>
      </c>
      <c r="P96">
        <v>3.1</v>
      </c>
      <c r="R96">
        <v>3</v>
      </c>
    </row>
    <row r="97" spans="1:21" x14ac:dyDescent="0.25">
      <c r="A97" t="s">
        <v>29</v>
      </c>
      <c r="B97" t="s">
        <v>30</v>
      </c>
      <c r="C97">
        <v>2</v>
      </c>
      <c r="D97">
        <v>90</v>
      </c>
      <c r="E97">
        <v>10</v>
      </c>
      <c r="F97">
        <v>88101</v>
      </c>
      <c r="G97">
        <v>1</v>
      </c>
      <c r="H97">
        <v>7</v>
      </c>
      <c r="I97">
        <v>105</v>
      </c>
      <c r="J97">
        <v>117</v>
      </c>
      <c r="K97" s="1">
        <v>37444</v>
      </c>
      <c r="L97" s="5">
        <f t="shared" si="6"/>
        <v>7</v>
      </c>
      <c r="M97" s="5">
        <f t="shared" si="9"/>
        <v>7</v>
      </c>
      <c r="N97" s="5">
        <f t="shared" si="7"/>
        <v>2002</v>
      </c>
      <c r="O97" s="2">
        <v>0</v>
      </c>
      <c r="P97">
        <v>7.5</v>
      </c>
      <c r="R97">
        <v>3</v>
      </c>
    </row>
    <row r="98" spans="1:21" x14ac:dyDescent="0.25">
      <c r="A98" t="s">
        <v>29</v>
      </c>
      <c r="B98" t="s">
        <v>30</v>
      </c>
      <c r="C98">
        <v>2</v>
      </c>
      <c r="D98">
        <v>90</v>
      </c>
      <c r="E98">
        <v>10</v>
      </c>
      <c r="F98">
        <v>88101</v>
      </c>
      <c r="G98">
        <v>1</v>
      </c>
      <c r="H98">
        <v>7</v>
      </c>
      <c r="I98">
        <v>105</v>
      </c>
      <c r="J98">
        <v>117</v>
      </c>
      <c r="K98" s="1">
        <v>37447</v>
      </c>
      <c r="L98" s="5">
        <f t="shared" si="6"/>
        <v>10</v>
      </c>
      <c r="M98" s="5">
        <f t="shared" si="9"/>
        <v>7</v>
      </c>
      <c r="N98" s="5">
        <f t="shared" si="7"/>
        <v>2002</v>
      </c>
      <c r="O98" s="2">
        <v>0</v>
      </c>
      <c r="P98">
        <v>4.5</v>
      </c>
      <c r="R98">
        <v>3</v>
      </c>
    </row>
    <row r="99" spans="1:21" x14ac:dyDescent="0.25">
      <c r="A99" t="s">
        <v>29</v>
      </c>
      <c r="B99" t="s">
        <v>30</v>
      </c>
      <c r="C99">
        <v>2</v>
      </c>
      <c r="D99">
        <v>90</v>
      </c>
      <c r="E99">
        <v>10</v>
      </c>
      <c r="F99">
        <v>88101</v>
      </c>
      <c r="G99">
        <v>1</v>
      </c>
      <c r="H99">
        <v>7</v>
      </c>
      <c r="I99">
        <v>105</v>
      </c>
      <c r="J99">
        <v>117</v>
      </c>
      <c r="K99" s="1">
        <v>37450</v>
      </c>
      <c r="L99" s="5">
        <f t="shared" si="6"/>
        <v>13</v>
      </c>
      <c r="M99" s="5">
        <f t="shared" si="9"/>
        <v>7</v>
      </c>
      <c r="N99" s="5">
        <f t="shared" si="7"/>
        <v>2002</v>
      </c>
      <c r="O99" s="2">
        <v>0</v>
      </c>
      <c r="P99">
        <v>4.5999999999999996</v>
      </c>
      <c r="R99">
        <v>3</v>
      </c>
      <c r="U99">
        <v>1</v>
      </c>
    </row>
    <row r="100" spans="1:21" x14ac:dyDescent="0.25">
      <c r="A100" t="s">
        <v>29</v>
      </c>
      <c r="B100" t="s">
        <v>30</v>
      </c>
      <c r="C100">
        <v>2</v>
      </c>
      <c r="D100">
        <v>90</v>
      </c>
      <c r="E100">
        <v>10</v>
      </c>
      <c r="F100">
        <v>88101</v>
      </c>
      <c r="G100">
        <v>1</v>
      </c>
      <c r="H100">
        <v>7</v>
      </c>
      <c r="I100">
        <v>105</v>
      </c>
      <c r="J100">
        <v>117</v>
      </c>
      <c r="K100" s="1">
        <v>37453</v>
      </c>
      <c r="L100" s="5">
        <f t="shared" si="6"/>
        <v>16</v>
      </c>
      <c r="M100" s="5">
        <f t="shared" si="9"/>
        <v>7</v>
      </c>
      <c r="N100" s="5">
        <f t="shared" si="7"/>
        <v>2002</v>
      </c>
      <c r="O100" s="2">
        <v>0</v>
      </c>
      <c r="P100">
        <v>4.5999999999999996</v>
      </c>
      <c r="R100">
        <v>3</v>
      </c>
      <c r="U100">
        <v>1</v>
      </c>
    </row>
    <row r="101" spans="1:21" x14ac:dyDescent="0.25">
      <c r="A101" t="s">
        <v>29</v>
      </c>
      <c r="B101" t="s">
        <v>30</v>
      </c>
      <c r="C101">
        <v>2</v>
      </c>
      <c r="D101">
        <v>90</v>
      </c>
      <c r="E101">
        <v>10</v>
      </c>
      <c r="F101">
        <v>88101</v>
      </c>
      <c r="G101">
        <v>1</v>
      </c>
      <c r="H101">
        <v>7</v>
      </c>
      <c r="I101">
        <v>105</v>
      </c>
      <c r="J101">
        <v>117</v>
      </c>
      <c r="K101" s="1">
        <v>37456</v>
      </c>
      <c r="L101" s="5">
        <f t="shared" si="6"/>
        <v>19</v>
      </c>
      <c r="M101" s="5">
        <f t="shared" si="9"/>
        <v>7</v>
      </c>
      <c r="N101" s="5">
        <f t="shared" si="7"/>
        <v>2002</v>
      </c>
      <c r="O101" s="2">
        <v>0</v>
      </c>
      <c r="P101">
        <v>5.2</v>
      </c>
      <c r="R101">
        <v>3</v>
      </c>
    </row>
    <row r="102" spans="1:21" x14ac:dyDescent="0.25">
      <c r="A102" t="s">
        <v>29</v>
      </c>
      <c r="B102" t="s">
        <v>30</v>
      </c>
      <c r="C102">
        <v>2</v>
      </c>
      <c r="D102">
        <v>90</v>
      </c>
      <c r="E102">
        <v>10</v>
      </c>
      <c r="F102">
        <v>88101</v>
      </c>
      <c r="G102">
        <v>1</v>
      </c>
      <c r="H102">
        <v>7</v>
      </c>
      <c r="I102">
        <v>105</v>
      </c>
      <c r="J102">
        <v>117</v>
      </c>
      <c r="K102" s="1">
        <v>37459</v>
      </c>
      <c r="L102" s="5">
        <f t="shared" si="6"/>
        <v>22</v>
      </c>
      <c r="M102" s="5">
        <f t="shared" si="9"/>
        <v>7</v>
      </c>
      <c r="N102" s="5">
        <f t="shared" si="7"/>
        <v>2002</v>
      </c>
      <c r="O102" s="2">
        <v>0</v>
      </c>
      <c r="P102">
        <v>7.3</v>
      </c>
      <c r="R102">
        <v>3</v>
      </c>
    </row>
    <row r="103" spans="1:21" x14ac:dyDescent="0.25">
      <c r="A103" t="s">
        <v>29</v>
      </c>
      <c r="B103" t="s">
        <v>30</v>
      </c>
      <c r="C103">
        <v>2</v>
      </c>
      <c r="D103">
        <v>90</v>
      </c>
      <c r="E103">
        <v>10</v>
      </c>
      <c r="F103">
        <v>88101</v>
      </c>
      <c r="G103">
        <v>1</v>
      </c>
      <c r="H103">
        <v>7</v>
      </c>
      <c r="I103">
        <v>105</v>
      </c>
      <c r="J103">
        <v>117</v>
      </c>
      <c r="K103" s="1">
        <v>37462</v>
      </c>
      <c r="L103" s="5">
        <f t="shared" si="6"/>
        <v>25</v>
      </c>
      <c r="M103" s="5">
        <f t="shared" si="9"/>
        <v>7</v>
      </c>
      <c r="N103" s="5">
        <f t="shared" si="7"/>
        <v>2002</v>
      </c>
      <c r="O103" s="2">
        <v>0</v>
      </c>
      <c r="P103">
        <v>3.8</v>
      </c>
      <c r="R103">
        <v>3</v>
      </c>
    </row>
    <row r="104" spans="1:21" x14ac:dyDescent="0.25">
      <c r="A104" t="s">
        <v>29</v>
      </c>
      <c r="B104" t="s">
        <v>30</v>
      </c>
      <c r="C104">
        <v>2</v>
      </c>
      <c r="D104">
        <v>90</v>
      </c>
      <c r="E104">
        <v>10</v>
      </c>
      <c r="F104">
        <v>88101</v>
      </c>
      <c r="G104">
        <v>1</v>
      </c>
      <c r="H104">
        <v>7</v>
      </c>
      <c r="I104">
        <v>105</v>
      </c>
      <c r="J104">
        <v>117</v>
      </c>
      <c r="K104" s="1">
        <v>37465</v>
      </c>
      <c r="L104" s="5">
        <f t="shared" si="6"/>
        <v>28</v>
      </c>
      <c r="M104" s="5">
        <f t="shared" si="9"/>
        <v>7</v>
      </c>
      <c r="N104" s="5">
        <f t="shared" si="7"/>
        <v>2002</v>
      </c>
      <c r="O104" s="2">
        <v>0</v>
      </c>
      <c r="P104">
        <v>3.8</v>
      </c>
      <c r="R104">
        <v>3</v>
      </c>
    </row>
    <row r="105" spans="1:21" x14ac:dyDescent="0.25">
      <c r="A105" t="s">
        <v>29</v>
      </c>
      <c r="B105" t="s">
        <v>30</v>
      </c>
      <c r="C105">
        <v>2</v>
      </c>
      <c r="D105">
        <v>90</v>
      </c>
      <c r="E105">
        <v>10</v>
      </c>
      <c r="F105">
        <v>88101</v>
      </c>
      <c r="G105">
        <v>1</v>
      </c>
      <c r="H105">
        <v>7</v>
      </c>
      <c r="I105">
        <v>105</v>
      </c>
      <c r="J105">
        <v>117</v>
      </c>
      <c r="K105" s="1">
        <v>37468</v>
      </c>
      <c r="L105" s="5">
        <f t="shared" si="6"/>
        <v>31</v>
      </c>
      <c r="M105" s="5">
        <f t="shared" si="9"/>
        <v>7</v>
      </c>
      <c r="N105" s="5">
        <f t="shared" si="7"/>
        <v>2002</v>
      </c>
      <c r="O105" s="2">
        <v>0</v>
      </c>
      <c r="P105">
        <v>4</v>
      </c>
      <c r="R105">
        <v>3</v>
      </c>
    </row>
    <row r="106" spans="1:21" x14ac:dyDescent="0.25">
      <c r="A106" t="s">
        <v>29</v>
      </c>
      <c r="B106" t="s">
        <v>30</v>
      </c>
      <c r="C106">
        <v>2</v>
      </c>
      <c r="D106">
        <v>90</v>
      </c>
      <c r="E106">
        <v>10</v>
      </c>
      <c r="F106">
        <v>88101</v>
      </c>
      <c r="G106">
        <v>1</v>
      </c>
      <c r="H106">
        <v>7</v>
      </c>
      <c r="I106">
        <v>105</v>
      </c>
      <c r="J106">
        <v>117</v>
      </c>
      <c r="K106" s="1">
        <v>37471</v>
      </c>
      <c r="L106" s="5">
        <f t="shared" si="6"/>
        <v>3</v>
      </c>
      <c r="M106" s="5">
        <f t="shared" si="9"/>
        <v>8</v>
      </c>
      <c r="N106" s="5">
        <f t="shared" si="7"/>
        <v>2002</v>
      </c>
      <c r="O106" s="2">
        <v>0</v>
      </c>
      <c r="P106">
        <v>13.8</v>
      </c>
      <c r="R106">
        <v>3</v>
      </c>
    </row>
    <row r="107" spans="1:21" x14ac:dyDescent="0.25">
      <c r="A107" t="s">
        <v>29</v>
      </c>
      <c r="B107" t="s">
        <v>30</v>
      </c>
      <c r="C107">
        <v>2</v>
      </c>
      <c r="D107">
        <v>90</v>
      </c>
      <c r="E107">
        <v>10</v>
      </c>
      <c r="F107">
        <v>88101</v>
      </c>
      <c r="G107">
        <v>1</v>
      </c>
      <c r="H107">
        <v>7</v>
      </c>
      <c r="I107">
        <v>105</v>
      </c>
      <c r="J107">
        <v>117</v>
      </c>
      <c r="K107" s="1">
        <v>37474</v>
      </c>
      <c r="L107" s="5">
        <f t="shared" si="6"/>
        <v>6</v>
      </c>
      <c r="M107" s="5">
        <f t="shared" si="9"/>
        <v>8</v>
      </c>
      <c r="N107" s="5">
        <f t="shared" si="7"/>
        <v>2002</v>
      </c>
      <c r="O107" s="2">
        <v>0</v>
      </c>
      <c r="P107">
        <v>83.4</v>
      </c>
      <c r="R107">
        <v>3</v>
      </c>
      <c r="T107" t="s">
        <v>32</v>
      </c>
      <c r="U107" s="6" t="s">
        <v>33</v>
      </c>
    </row>
    <row r="108" spans="1:21" x14ac:dyDescent="0.25">
      <c r="A108" t="s">
        <v>29</v>
      </c>
      <c r="B108" t="s">
        <v>30</v>
      </c>
      <c r="C108">
        <v>2</v>
      </c>
      <c r="D108">
        <v>90</v>
      </c>
      <c r="E108">
        <v>10</v>
      </c>
      <c r="F108">
        <v>88101</v>
      </c>
      <c r="G108">
        <v>1</v>
      </c>
      <c r="H108">
        <v>7</v>
      </c>
      <c r="I108">
        <v>105</v>
      </c>
      <c r="J108">
        <v>117</v>
      </c>
      <c r="K108" s="1">
        <v>37477</v>
      </c>
      <c r="L108" s="5">
        <f t="shared" si="6"/>
        <v>9</v>
      </c>
      <c r="M108" s="5">
        <f t="shared" si="9"/>
        <v>8</v>
      </c>
      <c r="N108" s="5">
        <f t="shared" si="7"/>
        <v>2002</v>
      </c>
      <c r="O108" s="2">
        <v>0</v>
      </c>
      <c r="P108">
        <v>42.3</v>
      </c>
      <c r="R108">
        <v>3</v>
      </c>
      <c r="T108" t="s">
        <v>32</v>
      </c>
      <c r="U108" s="6" t="s">
        <v>33</v>
      </c>
    </row>
    <row r="109" spans="1:21" x14ac:dyDescent="0.25">
      <c r="A109" t="s">
        <v>29</v>
      </c>
      <c r="B109" t="s">
        <v>30</v>
      </c>
      <c r="C109">
        <v>2</v>
      </c>
      <c r="D109">
        <v>90</v>
      </c>
      <c r="E109">
        <v>10</v>
      </c>
      <c r="F109">
        <v>88101</v>
      </c>
      <c r="G109">
        <v>1</v>
      </c>
      <c r="H109">
        <v>7</v>
      </c>
      <c r="I109">
        <v>105</v>
      </c>
      <c r="J109">
        <v>117</v>
      </c>
      <c r="K109" s="1">
        <v>37480</v>
      </c>
      <c r="L109" s="5">
        <f t="shared" si="6"/>
        <v>12</v>
      </c>
      <c r="M109" s="5">
        <f t="shared" si="9"/>
        <v>8</v>
      </c>
      <c r="N109" s="5">
        <f t="shared" si="7"/>
        <v>2002</v>
      </c>
      <c r="O109" s="2">
        <v>0</v>
      </c>
      <c r="P109">
        <v>9.1</v>
      </c>
      <c r="R109">
        <v>3</v>
      </c>
    </row>
    <row r="110" spans="1:21" x14ac:dyDescent="0.25">
      <c r="A110" t="s">
        <v>29</v>
      </c>
      <c r="B110" t="s">
        <v>30</v>
      </c>
      <c r="C110">
        <v>2</v>
      </c>
      <c r="D110">
        <v>90</v>
      </c>
      <c r="E110">
        <v>10</v>
      </c>
      <c r="F110">
        <v>88101</v>
      </c>
      <c r="G110">
        <v>1</v>
      </c>
      <c r="H110">
        <v>7</v>
      </c>
      <c r="I110">
        <v>105</v>
      </c>
      <c r="J110">
        <v>117</v>
      </c>
      <c r="K110" s="1">
        <v>37483</v>
      </c>
      <c r="L110" s="5">
        <f t="shared" si="6"/>
        <v>15</v>
      </c>
      <c r="M110" s="5">
        <f t="shared" si="9"/>
        <v>8</v>
      </c>
      <c r="N110" s="5">
        <f t="shared" si="7"/>
        <v>2002</v>
      </c>
      <c r="O110" s="2">
        <v>0</v>
      </c>
      <c r="P110">
        <v>24.4</v>
      </c>
      <c r="R110">
        <v>3</v>
      </c>
      <c r="U110">
        <v>1</v>
      </c>
    </row>
    <row r="111" spans="1:21" x14ac:dyDescent="0.25">
      <c r="A111" t="s">
        <v>29</v>
      </c>
      <c r="B111" t="s">
        <v>30</v>
      </c>
      <c r="C111">
        <v>2</v>
      </c>
      <c r="D111">
        <v>90</v>
      </c>
      <c r="E111">
        <v>10</v>
      </c>
      <c r="F111">
        <v>88101</v>
      </c>
      <c r="G111">
        <v>1</v>
      </c>
      <c r="H111">
        <v>7</v>
      </c>
      <c r="I111">
        <v>105</v>
      </c>
      <c r="J111">
        <v>117</v>
      </c>
      <c r="K111" s="1">
        <v>37486</v>
      </c>
      <c r="L111" s="5">
        <f t="shared" si="6"/>
        <v>18</v>
      </c>
      <c r="M111" s="5">
        <f t="shared" si="9"/>
        <v>8</v>
      </c>
      <c r="N111" s="5">
        <f t="shared" si="7"/>
        <v>2002</v>
      </c>
      <c r="O111" s="2">
        <v>0</v>
      </c>
      <c r="P111">
        <v>4.4000000000000004</v>
      </c>
      <c r="R111">
        <v>3</v>
      </c>
      <c r="U111">
        <v>1</v>
      </c>
    </row>
    <row r="112" spans="1:21" x14ac:dyDescent="0.25">
      <c r="A112" t="s">
        <v>29</v>
      </c>
      <c r="B112" t="s">
        <v>30</v>
      </c>
      <c r="C112">
        <v>2</v>
      </c>
      <c r="D112">
        <v>90</v>
      </c>
      <c r="E112">
        <v>10</v>
      </c>
      <c r="F112">
        <v>88101</v>
      </c>
      <c r="G112">
        <v>1</v>
      </c>
      <c r="H112">
        <v>7</v>
      </c>
      <c r="I112">
        <v>105</v>
      </c>
      <c r="J112">
        <v>117</v>
      </c>
      <c r="K112" s="1">
        <v>37489</v>
      </c>
      <c r="L112" s="5">
        <f t="shared" si="6"/>
        <v>21</v>
      </c>
      <c r="M112" s="5">
        <f t="shared" si="9"/>
        <v>8</v>
      </c>
      <c r="N112" s="5">
        <f t="shared" si="7"/>
        <v>2002</v>
      </c>
      <c r="O112" s="2">
        <v>0</v>
      </c>
      <c r="P112">
        <v>1.8</v>
      </c>
      <c r="R112">
        <v>3</v>
      </c>
    </row>
    <row r="113" spans="1:18" x14ac:dyDescent="0.25">
      <c r="A113" t="s">
        <v>29</v>
      </c>
      <c r="B113" t="s">
        <v>30</v>
      </c>
      <c r="C113">
        <v>2</v>
      </c>
      <c r="D113">
        <v>90</v>
      </c>
      <c r="E113">
        <v>10</v>
      </c>
      <c r="F113">
        <v>88101</v>
      </c>
      <c r="G113">
        <v>1</v>
      </c>
      <c r="H113">
        <v>7</v>
      </c>
      <c r="I113">
        <v>105</v>
      </c>
      <c r="J113">
        <v>117</v>
      </c>
      <c r="K113" s="1">
        <v>37492</v>
      </c>
      <c r="L113" s="5">
        <f t="shared" si="6"/>
        <v>24</v>
      </c>
      <c r="M113" s="5">
        <f t="shared" si="9"/>
        <v>8</v>
      </c>
      <c r="N113" s="5">
        <f t="shared" si="7"/>
        <v>2002</v>
      </c>
      <c r="O113" s="2">
        <v>0</v>
      </c>
      <c r="P113">
        <v>4.2</v>
      </c>
      <c r="R113">
        <v>3</v>
      </c>
    </row>
    <row r="114" spans="1:18" x14ac:dyDescent="0.25">
      <c r="A114" t="s">
        <v>29</v>
      </c>
      <c r="B114" t="s">
        <v>30</v>
      </c>
      <c r="C114">
        <v>2</v>
      </c>
      <c r="D114">
        <v>90</v>
      </c>
      <c r="E114">
        <v>10</v>
      </c>
      <c r="F114">
        <v>88101</v>
      </c>
      <c r="G114">
        <v>1</v>
      </c>
      <c r="H114">
        <v>7</v>
      </c>
      <c r="I114">
        <v>105</v>
      </c>
      <c r="J114">
        <v>117</v>
      </c>
      <c r="K114" s="1">
        <v>37495</v>
      </c>
      <c r="L114" s="5">
        <f t="shared" si="6"/>
        <v>27</v>
      </c>
      <c r="M114" s="5">
        <f t="shared" si="9"/>
        <v>8</v>
      </c>
      <c r="N114" s="5">
        <f t="shared" si="7"/>
        <v>2002</v>
      </c>
      <c r="O114" s="2">
        <v>0</v>
      </c>
      <c r="P114">
        <v>6.4</v>
      </c>
      <c r="R114">
        <v>3</v>
      </c>
    </row>
    <row r="115" spans="1:18" x14ac:dyDescent="0.25">
      <c r="A115" t="s">
        <v>29</v>
      </c>
      <c r="B115" t="s">
        <v>30</v>
      </c>
      <c r="C115">
        <v>2</v>
      </c>
      <c r="D115">
        <v>90</v>
      </c>
      <c r="E115">
        <v>10</v>
      </c>
      <c r="F115">
        <v>88101</v>
      </c>
      <c r="G115">
        <v>1</v>
      </c>
      <c r="H115">
        <v>7</v>
      </c>
      <c r="I115">
        <v>105</v>
      </c>
      <c r="J115">
        <v>117</v>
      </c>
      <c r="K115" s="1">
        <v>37774</v>
      </c>
      <c r="L115" s="5">
        <f t="shared" si="6"/>
        <v>2</v>
      </c>
      <c r="M115" s="5">
        <f t="shared" ref="M115:M135" si="10">MONTH(K115)</f>
        <v>6</v>
      </c>
      <c r="N115" s="5">
        <f t="shared" si="7"/>
        <v>2003</v>
      </c>
      <c r="O115" s="2">
        <v>0</v>
      </c>
      <c r="P115">
        <v>3</v>
      </c>
      <c r="R115">
        <v>6</v>
      </c>
    </row>
    <row r="116" spans="1:18" x14ac:dyDescent="0.25">
      <c r="A116" t="s">
        <v>29</v>
      </c>
      <c r="B116" t="s">
        <v>30</v>
      </c>
      <c r="C116">
        <v>2</v>
      </c>
      <c r="D116">
        <v>90</v>
      </c>
      <c r="E116">
        <v>10</v>
      </c>
      <c r="F116">
        <v>88101</v>
      </c>
      <c r="G116">
        <v>1</v>
      </c>
      <c r="H116">
        <v>7</v>
      </c>
      <c r="I116">
        <v>105</v>
      </c>
      <c r="J116">
        <v>117</v>
      </c>
      <c r="K116" s="1">
        <v>37777</v>
      </c>
      <c r="L116" s="5">
        <f t="shared" si="6"/>
        <v>5</v>
      </c>
      <c r="M116" s="5">
        <f t="shared" si="10"/>
        <v>6</v>
      </c>
      <c r="N116" s="5">
        <f t="shared" si="7"/>
        <v>2003</v>
      </c>
      <c r="O116" s="2">
        <v>0</v>
      </c>
      <c r="P116">
        <v>5.2</v>
      </c>
      <c r="R116">
        <v>6</v>
      </c>
    </row>
    <row r="117" spans="1:18" x14ac:dyDescent="0.25">
      <c r="A117" t="s">
        <v>29</v>
      </c>
      <c r="B117" t="s">
        <v>30</v>
      </c>
      <c r="C117">
        <v>2</v>
      </c>
      <c r="D117">
        <v>90</v>
      </c>
      <c r="E117">
        <v>10</v>
      </c>
      <c r="F117">
        <v>88101</v>
      </c>
      <c r="G117">
        <v>1</v>
      </c>
      <c r="H117">
        <v>7</v>
      </c>
      <c r="I117">
        <v>105</v>
      </c>
      <c r="J117">
        <v>117</v>
      </c>
      <c r="K117" s="1">
        <v>37780</v>
      </c>
      <c r="L117" s="5">
        <f t="shared" si="6"/>
        <v>8</v>
      </c>
      <c r="M117" s="5">
        <f t="shared" si="10"/>
        <v>6</v>
      </c>
      <c r="N117" s="5">
        <f t="shared" si="7"/>
        <v>2003</v>
      </c>
      <c r="O117" s="2">
        <v>0</v>
      </c>
      <c r="P117">
        <v>2.7</v>
      </c>
      <c r="R117">
        <v>6</v>
      </c>
    </row>
    <row r="118" spans="1:18" x14ac:dyDescent="0.25">
      <c r="A118" t="s">
        <v>29</v>
      </c>
      <c r="B118" t="s">
        <v>30</v>
      </c>
      <c r="C118">
        <v>2</v>
      </c>
      <c r="D118">
        <v>90</v>
      </c>
      <c r="E118">
        <v>10</v>
      </c>
      <c r="F118">
        <v>88101</v>
      </c>
      <c r="G118">
        <v>1</v>
      </c>
      <c r="H118">
        <v>7</v>
      </c>
      <c r="I118">
        <v>105</v>
      </c>
      <c r="J118">
        <v>117</v>
      </c>
      <c r="K118" s="1">
        <v>37783</v>
      </c>
      <c r="L118" s="5">
        <f t="shared" si="6"/>
        <v>11</v>
      </c>
      <c r="M118" s="5">
        <f t="shared" si="10"/>
        <v>6</v>
      </c>
      <c r="N118" s="5">
        <f t="shared" si="7"/>
        <v>2003</v>
      </c>
      <c r="O118" s="2">
        <v>0</v>
      </c>
      <c r="P118">
        <v>4.4000000000000004</v>
      </c>
      <c r="R118">
        <v>6</v>
      </c>
    </row>
    <row r="119" spans="1:18" x14ac:dyDescent="0.25">
      <c r="A119" t="s">
        <v>29</v>
      </c>
      <c r="B119" t="s">
        <v>30</v>
      </c>
      <c r="C119">
        <v>2</v>
      </c>
      <c r="D119">
        <v>90</v>
      </c>
      <c r="E119">
        <v>10</v>
      </c>
      <c r="F119">
        <v>88101</v>
      </c>
      <c r="G119">
        <v>1</v>
      </c>
      <c r="H119">
        <v>7</v>
      </c>
      <c r="I119">
        <v>105</v>
      </c>
      <c r="J119">
        <v>117</v>
      </c>
      <c r="K119" s="1">
        <v>37786</v>
      </c>
      <c r="L119" s="5">
        <f t="shared" si="6"/>
        <v>14</v>
      </c>
      <c r="M119" s="5">
        <f t="shared" si="10"/>
        <v>6</v>
      </c>
      <c r="N119" s="5">
        <f t="shared" si="7"/>
        <v>2003</v>
      </c>
      <c r="O119" s="2">
        <v>0</v>
      </c>
      <c r="P119">
        <v>4.5999999999999996</v>
      </c>
      <c r="R119">
        <v>6</v>
      </c>
    </row>
    <row r="120" spans="1:18" x14ac:dyDescent="0.25">
      <c r="A120" t="s">
        <v>29</v>
      </c>
      <c r="B120" t="s">
        <v>30</v>
      </c>
      <c r="C120">
        <v>2</v>
      </c>
      <c r="D120">
        <v>90</v>
      </c>
      <c r="E120">
        <v>10</v>
      </c>
      <c r="F120">
        <v>88101</v>
      </c>
      <c r="G120">
        <v>1</v>
      </c>
      <c r="H120">
        <v>7</v>
      </c>
      <c r="I120">
        <v>105</v>
      </c>
      <c r="J120">
        <v>117</v>
      </c>
      <c r="K120" s="1">
        <v>37789</v>
      </c>
      <c r="L120" s="5">
        <f t="shared" si="6"/>
        <v>17</v>
      </c>
      <c r="M120" s="5">
        <f t="shared" si="10"/>
        <v>6</v>
      </c>
      <c r="N120" s="5">
        <f t="shared" si="7"/>
        <v>2003</v>
      </c>
      <c r="O120" s="2">
        <v>0</v>
      </c>
      <c r="P120">
        <v>6.1</v>
      </c>
      <c r="R120">
        <v>6</v>
      </c>
    </row>
    <row r="121" spans="1:18" x14ac:dyDescent="0.25">
      <c r="A121" t="s">
        <v>29</v>
      </c>
      <c r="B121" t="s">
        <v>30</v>
      </c>
      <c r="C121">
        <v>2</v>
      </c>
      <c r="D121">
        <v>90</v>
      </c>
      <c r="E121">
        <v>10</v>
      </c>
      <c r="F121">
        <v>88101</v>
      </c>
      <c r="G121">
        <v>1</v>
      </c>
      <c r="H121">
        <v>7</v>
      </c>
      <c r="I121">
        <v>105</v>
      </c>
      <c r="J121">
        <v>117</v>
      </c>
      <c r="K121" s="1">
        <v>37792</v>
      </c>
      <c r="L121" s="5">
        <f t="shared" si="6"/>
        <v>20</v>
      </c>
      <c r="M121" s="5">
        <f t="shared" si="10"/>
        <v>6</v>
      </c>
      <c r="N121" s="5">
        <f t="shared" si="7"/>
        <v>2003</v>
      </c>
      <c r="O121" s="2">
        <v>0</v>
      </c>
      <c r="P121">
        <v>0.3</v>
      </c>
      <c r="R121">
        <v>6</v>
      </c>
    </row>
    <row r="122" spans="1:18" x14ac:dyDescent="0.25">
      <c r="A122" t="s">
        <v>29</v>
      </c>
      <c r="B122" t="s">
        <v>30</v>
      </c>
      <c r="C122">
        <v>2</v>
      </c>
      <c r="D122">
        <v>90</v>
      </c>
      <c r="E122">
        <v>10</v>
      </c>
      <c r="F122">
        <v>88101</v>
      </c>
      <c r="G122">
        <v>1</v>
      </c>
      <c r="H122">
        <v>7</v>
      </c>
      <c r="I122">
        <v>105</v>
      </c>
      <c r="J122">
        <v>117</v>
      </c>
      <c r="K122" s="1">
        <v>37795</v>
      </c>
      <c r="L122" s="5">
        <f t="shared" si="6"/>
        <v>23</v>
      </c>
      <c r="M122" s="5">
        <f t="shared" si="10"/>
        <v>6</v>
      </c>
      <c r="N122" s="5">
        <f t="shared" si="7"/>
        <v>2003</v>
      </c>
      <c r="O122" s="2">
        <v>0</v>
      </c>
      <c r="P122">
        <v>0.5</v>
      </c>
      <c r="R122">
        <v>6</v>
      </c>
    </row>
    <row r="123" spans="1:18" x14ac:dyDescent="0.25">
      <c r="A123" t="s">
        <v>29</v>
      </c>
      <c r="B123" t="s">
        <v>30</v>
      </c>
      <c r="C123">
        <v>2</v>
      </c>
      <c r="D123">
        <v>90</v>
      </c>
      <c r="E123">
        <v>10</v>
      </c>
      <c r="F123">
        <v>88101</v>
      </c>
      <c r="G123">
        <v>1</v>
      </c>
      <c r="H123">
        <v>7</v>
      </c>
      <c r="I123">
        <v>105</v>
      </c>
      <c r="J123">
        <v>117</v>
      </c>
      <c r="K123" s="1">
        <v>37798</v>
      </c>
      <c r="L123" s="5">
        <f t="shared" si="6"/>
        <v>26</v>
      </c>
      <c r="M123" s="5">
        <f t="shared" si="10"/>
        <v>6</v>
      </c>
      <c r="N123" s="5">
        <f t="shared" si="7"/>
        <v>2003</v>
      </c>
      <c r="O123" s="2">
        <v>0</v>
      </c>
      <c r="P123">
        <v>4.8</v>
      </c>
      <c r="R123">
        <v>6</v>
      </c>
    </row>
    <row r="124" spans="1:18" x14ac:dyDescent="0.25">
      <c r="A124" t="s">
        <v>29</v>
      </c>
      <c r="B124" t="s">
        <v>30</v>
      </c>
      <c r="C124">
        <v>2</v>
      </c>
      <c r="D124">
        <v>90</v>
      </c>
      <c r="E124">
        <v>10</v>
      </c>
      <c r="F124">
        <v>88101</v>
      </c>
      <c r="G124">
        <v>1</v>
      </c>
      <c r="H124">
        <v>7</v>
      </c>
      <c r="I124">
        <v>105</v>
      </c>
      <c r="J124">
        <v>117</v>
      </c>
      <c r="K124" s="1">
        <v>37801</v>
      </c>
      <c r="L124" s="5">
        <f t="shared" si="6"/>
        <v>29</v>
      </c>
      <c r="M124" s="5">
        <f t="shared" si="10"/>
        <v>6</v>
      </c>
      <c r="N124" s="5">
        <f t="shared" si="7"/>
        <v>2003</v>
      </c>
      <c r="O124" s="2">
        <v>0</v>
      </c>
      <c r="P124">
        <v>6.2</v>
      </c>
      <c r="R124">
        <v>6</v>
      </c>
    </row>
    <row r="125" spans="1:18" x14ac:dyDescent="0.25">
      <c r="A125" t="s">
        <v>29</v>
      </c>
      <c r="B125" t="s">
        <v>30</v>
      </c>
      <c r="C125">
        <v>2</v>
      </c>
      <c r="D125">
        <v>90</v>
      </c>
      <c r="E125">
        <v>10</v>
      </c>
      <c r="F125">
        <v>88101</v>
      </c>
      <c r="G125">
        <v>1</v>
      </c>
      <c r="H125">
        <v>7</v>
      </c>
      <c r="I125">
        <v>105</v>
      </c>
      <c r="J125">
        <v>117</v>
      </c>
      <c r="K125" s="1">
        <v>37804</v>
      </c>
      <c r="L125" s="5">
        <f t="shared" si="6"/>
        <v>2</v>
      </c>
      <c r="M125" s="5">
        <f t="shared" si="10"/>
        <v>7</v>
      </c>
      <c r="N125" s="5">
        <f t="shared" si="7"/>
        <v>2003</v>
      </c>
      <c r="O125" s="2">
        <v>0</v>
      </c>
      <c r="P125">
        <v>3.4</v>
      </c>
      <c r="R125">
        <v>6</v>
      </c>
    </row>
    <row r="126" spans="1:18" x14ac:dyDescent="0.25">
      <c r="A126" t="s">
        <v>29</v>
      </c>
      <c r="B126" t="s">
        <v>30</v>
      </c>
      <c r="C126">
        <v>2</v>
      </c>
      <c r="D126">
        <v>90</v>
      </c>
      <c r="E126">
        <v>10</v>
      </c>
      <c r="F126">
        <v>88101</v>
      </c>
      <c r="G126">
        <v>1</v>
      </c>
      <c r="H126">
        <v>7</v>
      </c>
      <c r="I126">
        <v>105</v>
      </c>
      <c r="J126">
        <v>117</v>
      </c>
      <c r="K126" s="1">
        <v>37807</v>
      </c>
      <c r="L126" s="5">
        <f t="shared" si="6"/>
        <v>5</v>
      </c>
      <c r="M126" s="5">
        <f t="shared" si="10"/>
        <v>7</v>
      </c>
      <c r="N126" s="5">
        <f t="shared" si="7"/>
        <v>2003</v>
      </c>
      <c r="O126" s="2">
        <v>0</v>
      </c>
      <c r="P126">
        <v>3.5</v>
      </c>
      <c r="R126">
        <v>6</v>
      </c>
    </row>
    <row r="127" spans="1:18" x14ac:dyDescent="0.25">
      <c r="A127" t="s">
        <v>29</v>
      </c>
      <c r="B127" t="s">
        <v>30</v>
      </c>
      <c r="C127">
        <v>2</v>
      </c>
      <c r="D127">
        <v>90</v>
      </c>
      <c r="E127">
        <v>10</v>
      </c>
      <c r="F127">
        <v>88101</v>
      </c>
      <c r="G127">
        <v>1</v>
      </c>
      <c r="H127">
        <v>7</v>
      </c>
      <c r="I127">
        <v>105</v>
      </c>
      <c r="J127">
        <v>117</v>
      </c>
      <c r="K127" s="1">
        <v>37810</v>
      </c>
      <c r="L127" s="5">
        <f t="shared" si="6"/>
        <v>8</v>
      </c>
      <c r="M127" s="5">
        <f t="shared" si="10"/>
        <v>7</v>
      </c>
      <c r="N127" s="5">
        <f t="shared" si="7"/>
        <v>2003</v>
      </c>
      <c r="O127" s="2">
        <v>0</v>
      </c>
      <c r="P127">
        <v>6.1</v>
      </c>
      <c r="R127">
        <v>6</v>
      </c>
    </row>
    <row r="128" spans="1:18" x14ac:dyDescent="0.25">
      <c r="A128" t="s">
        <v>29</v>
      </c>
      <c r="B128" t="s">
        <v>30</v>
      </c>
      <c r="C128">
        <v>2</v>
      </c>
      <c r="D128">
        <v>90</v>
      </c>
      <c r="E128">
        <v>10</v>
      </c>
      <c r="F128">
        <v>88101</v>
      </c>
      <c r="G128">
        <v>1</v>
      </c>
      <c r="H128">
        <v>7</v>
      </c>
      <c r="I128">
        <v>105</v>
      </c>
      <c r="J128">
        <v>117</v>
      </c>
      <c r="K128" s="1">
        <v>37816</v>
      </c>
      <c r="L128" s="5">
        <f t="shared" si="6"/>
        <v>14</v>
      </c>
      <c r="M128" s="5">
        <f t="shared" si="10"/>
        <v>7</v>
      </c>
      <c r="N128" s="5">
        <f t="shared" si="7"/>
        <v>2003</v>
      </c>
      <c r="O128" s="2">
        <v>0</v>
      </c>
      <c r="P128">
        <v>7.5</v>
      </c>
      <c r="R128">
        <v>6</v>
      </c>
    </row>
    <row r="129" spans="1:23" x14ac:dyDescent="0.25">
      <c r="A129" t="s">
        <v>29</v>
      </c>
      <c r="B129" t="s">
        <v>30</v>
      </c>
      <c r="C129">
        <v>2</v>
      </c>
      <c r="D129">
        <v>90</v>
      </c>
      <c r="E129">
        <v>10</v>
      </c>
      <c r="F129">
        <v>88101</v>
      </c>
      <c r="G129">
        <v>1</v>
      </c>
      <c r="H129">
        <v>7</v>
      </c>
      <c r="I129">
        <v>105</v>
      </c>
      <c r="J129">
        <v>117</v>
      </c>
      <c r="K129" s="1">
        <v>37822</v>
      </c>
      <c r="L129" s="5">
        <f t="shared" si="6"/>
        <v>20</v>
      </c>
      <c r="M129" s="5">
        <f t="shared" si="10"/>
        <v>7</v>
      </c>
      <c r="N129" s="5">
        <f t="shared" si="7"/>
        <v>2003</v>
      </c>
      <c r="O129" s="2">
        <v>0</v>
      </c>
      <c r="P129">
        <v>7</v>
      </c>
      <c r="R129">
        <v>6</v>
      </c>
    </row>
    <row r="130" spans="1:23" x14ac:dyDescent="0.25">
      <c r="A130" t="s">
        <v>29</v>
      </c>
      <c r="B130" t="s">
        <v>30</v>
      </c>
      <c r="C130">
        <v>2</v>
      </c>
      <c r="D130">
        <v>90</v>
      </c>
      <c r="E130">
        <v>10</v>
      </c>
      <c r="F130">
        <v>88101</v>
      </c>
      <c r="G130">
        <v>1</v>
      </c>
      <c r="H130">
        <v>7</v>
      </c>
      <c r="I130">
        <v>105</v>
      </c>
      <c r="J130">
        <v>117</v>
      </c>
      <c r="K130" s="1">
        <v>37828</v>
      </c>
      <c r="L130" s="5">
        <f t="shared" si="6"/>
        <v>26</v>
      </c>
      <c r="M130" s="5">
        <f t="shared" si="10"/>
        <v>7</v>
      </c>
      <c r="N130" s="5">
        <f t="shared" si="7"/>
        <v>2003</v>
      </c>
      <c r="O130" s="2">
        <v>0</v>
      </c>
      <c r="P130">
        <v>1</v>
      </c>
      <c r="R130">
        <v>6</v>
      </c>
    </row>
    <row r="131" spans="1:23" x14ac:dyDescent="0.25">
      <c r="A131" t="s">
        <v>29</v>
      </c>
      <c r="B131" t="s">
        <v>30</v>
      </c>
      <c r="C131">
        <v>2</v>
      </c>
      <c r="D131">
        <v>90</v>
      </c>
      <c r="E131">
        <v>10</v>
      </c>
      <c r="F131">
        <v>88101</v>
      </c>
      <c r="G131">
        <v>1</v>
      </c>
      <c r="H131">
        <v>7</v>
      </c>
      <c r="I131">
        <v>105</v>
      </c>
      <c r="J131">
        <v>117</v>
      </c>
      <c r="K131" s="1">
        <v>37834</v>
      </c>
      <c r="L131" s="5">
        <f t="shared" ref="L131:L194" si="11">DAY(K131)</f>
        <v>1</v>
      </c>
      <c r="M131" s="5">
        <f t="shared" si="10"/>
        <v>8</v>
      </c>
      <c r="N131" s="5">
        <f t="shared" ref="N131:N194" si="12">YEAR(K131)</f>
        <v>2003</v>
      </c>
      <c r="O131" s="2">
        <v>0</v>
      </c>
      <c r="P131">
        <v>2.6</v>
      </c>
      <c r="R131">
        <v>6</v>
      </c>
    </row>
    <row r="132" spans="1:23" x14ac:dyDescent="0.25">
      <c r="A132" t="s">
        <v>29</v>
      </c>
      <c r="B132" t="s">
        <v>30</v>
      </c>
      <c r="C132">
        <v>2</v>
      </c>
      <c r="D132">
        <v>90</v>
      </c>
      <c r="E132">
        <v>10</v>
      </c>
      <c r="F132">
        <v>88101</v>
      </c>
      <c r="G132">
        <v>1</v>
      </c>
      <c r="H132">
        <v>7</v>
      </c>
      <c r="I132">
        <v>105</v>
      </c>
      <c r="J132">
        <v>117</v>
      </c>
      <c r="K132" s="1">
        <v>37840</v>
      </c>
      <c r="L132" s="5">
        <f t="shared" si="11"/>
        <v>7</v>
      </c>
      <c r="M132" s="5">
        <f t="shared" si="10"/>
        <v>8</v>
      </c>
      <c r="N132" s="5">
        <f t="shared" si="12"/>
        <v>2003</v>
      </c>
      <c r="O132" s="2">
        <v>0</v>
      </c>
      <c r="P132">
        <v>6.6</v>
      </c>
      <c r="R132">
        <v>6</v>
      </c>
    </row>
    <row r="133" spans="1:23" x14ac:dyDescent="0.25">
      <c r="A133" t="s">
        <v>29</v>
      </c>
      <c r="B133" t="s">
        <v>30</v>
      </c>
      <c r="C133">
        <v>2</v>
      </c>
      <c r="D133">
        <v>90</v>
      </c>
      <c r="E133">
        <v>10</v>
      </c>
      <c r="F133">
        <v>88101</v>
      </c>
      <c r="G133">
        <v>1</v>
      </c>
      <c r="H133">
        <v>7</v>
      </c>
      <c r="I133">
        <v>105</v>
      </c>
      <c r="J133">
        <v>117</v>
      </c>
      <c r="K133" s="1">
        <v>37846</v>
      </c>
      <c r="L133" s="5">
        <f t="shared" si="11"/>
        <v>13</v>
      </c>
      <c r="M133" s="5">
        <f t="shared" si="10"/>
        <v>8</v>
      </c>
      <c r="N133" s="5">
        <f t="shared" si="12"/>
        <v>2003</v>
      </c>
      <c r="O133" s="2">
        <v>0</v>
      </c>
      <c r="P133">
        <v>2.9</v>
      </c>
      <c r="R133">
        <v>6</v>
      </c>
      <c r="U133">
        <v>2</v>
      </c>
    </row>
    <row r="134" spans="1:23" x14ac:dyDescent="0.25">
      <c r="A134" t="s">
        <v>29</v>
      </c>
      <c r="B134" t="s">
        <v>30</v>
      </c>
      <c r="C134">
        <v>2</v>
      </c>
      <c r="D134">
        <v>90</v>
      </c>
      <c r="E134">
        <v>10</v>
      </c>
      <c r="F134">
        <v>88101</v>
      </c>
      <c r="G134">
        <v>1</v>
      </c>
      <c r="H134">
        <v>7</v>
      </c>
      <c r="I134">
        <v>105</v>
      </c>
      <c r="J134">
        <v>117</v>
      </c>
      <c r="K134" s="1">
        <v>37852</v>
      </c>
      <c r="L134" s="5">
        <f t="shared" si="11"/>
        <v>19</v>
      </c>
      <c r="M134" s="5">
        <f t="shared" si="10"/>
        <v>8</v>
      </c>
      <c r="N134" s="5">
        <f t="shared" si="12"/>
        <v>2003</v>
      </c>
      <c r="O134" s="2">
        <v>0</v>
      </c>
      <c r="P134">
        <v>3.9</v>
      </c>
      <c r="R134">
        <v>6</v>
      </c>
    </row>
    <row r="135" spans="1:23" x14ac:dyDescent="0.25">
      <c r="A135" t="s">
        <v>29</v>
      </c>
      <c r="B135" t="s">
        <v>30</v>
      </c>
      <c r="C135">
        <v>2</v>
      </c>
      <c r="D135">
        <v>90</v>
      </c>
      <c r="E135">
        <v>10</v>
      </c>
      <c r="F135">
        <v>88101</v>
      </c>
      <c r="G135">
        <v>1</v>
      </c>
      <c r="H135">
        <v>7</v>
      </c>
      <c r="I135">
        <v>105</v>
      </c>
      <c r="J135">
        <v>117</v>
      </c>
      <c r="K135" s="1">
        <v>37864</v>
      </c>
      <c r="L135" s="5">
        <f t="shared" si="11"/>
        <v>31</v>
      </c>
      <c r="M135" s="5">
        <f t="shared" si="10"/>
        <v>8</v>
      </c>
      <c r="N135" s="5">
        <f t="shared" si="12"/>
        <v>2003</v>
      </c>
      <c r="O135" s="2">
        <v>0</v>
      </c>
      <c r="P135">
        <v>2.1</v>
      </c>
      <c r="R135">
        <v>6</v>
      </c>
    </row>
    <row r="136" spans="1:23" x14ac:dyDescent="0.25">
      <c r="A136" t="s">
        <v>29</v>
      </c>
      <c r="B136" t="s">
        <v>30</v>
      </c>
      <c r="C136">
        <v>2</v>
      </c>
      <c r="D136">
        <v>90</v>
      </c>
      <c r="E136">
        <v>10</v>
      </c>
      <c r="F136">
        <v>88101</v>
      </c>
      <c r="G136">
        <v>1</v>
      </c>
      <c r="H136">
        <v>7</v>
      </c>
      <c r="I136">
        <v>105</v>
      </c>
      <c r="J136">
        <v>117</v>
      </c>
      <c r="K136" s="1">
        <v>38140</v>
      </c>
      <c r="L136" s="5">
        <f t="shared" si="11"/>
        <v>2</v>
      </c>
      <c r="M136" s="5">
        <f t="shared" ref="M136:M162" si="13">MONTH(K136)</f>
        <v>6</v>
      </c>
      <c r="N136" s="5">
        <f t="shared" si="12"/>
        <v>2004</v>
      </c>
      <c r="O136" s="2">
        <v>0</v>
      </c>
      <c r="P136">
        <v>3.2</v>
      </c>
      <c r="R136">
        <v>6</v>
      </c>
    </row>
    <row r="137" spans="1:23" x14ac:dyDescent="0.25">
      <c r="A137" t="s">
        <v>29</v>
      </c>
      <c r="B137" t="s">
        <v>30</v>
      </c>
      <c r="C137">
        <v>2</v>
      </c>
      <c r="D137">
        <v>90</v>
      </c>
      <c r="E137">
        <v>10</v>
      </c>
      <c r="F137">
        <v>88101</v>
      </c>
      <c r="G137">
        <v>1</v>
      </c>
      <c r="H137">
        <v>7</v>
      </c>
      <c r="I137">
        <v>105</v>
      </c>
      <c r="J137">
        <v>117</v>
      </c>
      <c r="K137" s="1">
        <v>38146</v>
      </c>
      <c r="L137" s="5">
        <f t="shared" si="11"/>
        <v>8</v>
      </c>
      <c r="M137" s="5">
        <f t="shared" si="13"/>
        <v>6</v>
      </c>
      <c r="N137" s="5">
        <f t="shared" si="12"/>
        <v>2004</v>
      </c>
      <c r="O137" s="2">
        <v>0</v>
      </c>
      <c r="P137">
        <v>3.1</v>
      </c>
      <c r="R137">
        <v>6</v>
      </c>
    </row>
    <row r="138" spans="1:23" x14ac:dyDescent="0.25">
      <c r="A138" t="s">
        <v>29</v>
      </c>
      <c r="B138" t="s">
        <v>30</v>
      </c>
      <c r="C138">
        <v>2</v>
      </c>
      <c r="D138">
        <v>90</v>
      </c>
      <c r="E138">
        <v>10</v>
      </c>
      <c r="F138">
        <v>88101</v>
      </c>
      <c r="G138">
        <v>1</v>
      </c>
      <c r="H138">
        <v>7</v>
      </c>
      <c r="I138">
        <v>105</v>
      </c>
      <c r="J138">
        <v>117</v>
      </c>
      <c r="K138" s="1">
        <v>38152</v>
      </c>
      <c r="L138" s="5">
        <f t="shared" si="11"/>
        <v>14</v>
      </c>
      <c r="M138" s="5">
        <f t="shared" si="13"/>
        <v>6</v>
      </c>
      <c r="N138" s="5">
        <f t="shared" si="12"/>
        <v>2004</v>
      </c>
      <c r="O138" s="2">
        <v>0</v>
      </c>
      <c r="P138">
        <v>5.0999999999999996</v>
      </c>
      <c r="R138">
        <v>6</v>
      </c>
    </row>
    <row r="139" spans="1:23" x14ac:dyDescent="0.25">
      <c r="A139" t="s">
        <v>29</v>
      </c>
      <c r="B139" t="s">
        <v>30</v>
      </c>
      <c r="C139">
        <v>2</v>
      </c>
      <c r="D139">
        <v>90</v>
      </c>
      <c r="E139">
        <v>10</v>
      </c>
      <c r="F139">
        <v>88101</v>
      </c>
      <c r="G139">
        <v>1</v>
      </c>
      <c r="H139">
        <v>7</v>
      </c>
      <c r="I139">
        <v>105</v>
      </c>
      <c r="J139">
        <v>117</v>
      </c>
      <c r="K139" s="1">
        <v>38158</v>
      </c>
      <c r="L139" s="5">
        <f t="shared" si="11"/>
        <v>20</v>
      </c>
      <c r="M139" s="5">
        <f t="shared" si="13"/>
        <v>6</v>
      </c>
      <c r="N139" s="5">
        <f t="shared" si="12"/>
        <v>2004</v>
      </c>
      <c r="O139" s="2">
        <v>0</v>
      </c>
      <c r="P139">
        <v>26.6</v>
      </c>
      <c r="R139">
        <v>6</v>
      </c>
      <c r="T139" t="s">
        <v>32</v>
      </c>
      <c r="U139" s="6" t="s">
        <v>33</v>
      </c>
    </row>
    <row r="140" spans="1:23" x14ac:dyDescent="0.25">
      <c r="A140" t="s">
        <v>29</v>
      </c>
      <c r="B140" t="s">
        <v>30</v>
      </c>
      <c r="C140">
        <v>2</v>
      </c>
      <c r="D140">
        <v>90</v>
      </c>
      <c r="E140">
        <v>10</v>
      </c>
      <c r="F140">
        <v>88101</v>
      </c>
      <c r="G140">
        <v>1</v>
      </c>
      <c r="H140">
        <v>7</v>
      </c>
      <c r="I140">
        <v>105</v>
      </c>
      <c r="J140">
        <v>117</v>
      </c>
      <c r="K140" s="1">
        <v>38164</v>
      </c>
      <c r="L140" s="5">
        <f t="shared" si="11"/>
        <v>26</v>
      </c>
      <c r="M140" s="5">
        <f t="shared" si="13"/>
        <v>6</v>
      </c>
      <c r="N140" s="5">
        <f t="shared" si="12"/>
        <v>2004</v>
      </c>
      <c r="O140" s="2">
        <v>0</v>
      </c>
      <c r="P140">
        <v>12.2</v>
      </c>
      <c r="R140">
        <v>6</v>
      </c>
      <c r="T140" t="s">
        <v>32</v>
      </c>
      <c r="U140" s="6" t="s">
        <v>33</v>
      </c>
    </row>
    <row r="141" spans="1:23" x14ac:dyDescent="0.25">
      <c r="A141" t="s">
        <v>29</v>
      </c>
      <c r="B141" t="s">
        <v>30</v>
      </c>
      <c r="C141">
        <v>2</v>
      </c>
      <c r="D141">
        <v>90</v>
      </c>
      <c r="E141">
        <v>10</v>
      </c>
      <c r="F141">
        <v>88101</v>
      </c>
      <c r="G141">
        <v>1</v>
      </c>
      <c r="H141">
        <v>7</v>
      </c>
      <c r="I141">
        <v>105</v>
      </c>
      <c r="J141">
        <v>117</v>
      </c>
      <c r="K141" s="1">
        <v>38167</v>
      </c>
      <c r="L141" s="5">
        <f t="shared" si="11"/>
        <v>29</v>
      </c>
      <c r="M141" s="5">
        <f t="shared" si="13"/>
        <v>6</v>
      </c>
      <c r="N141" s="5">
        <f t="shared" si="12"/>
        <v>2004</v>
      </c>
      <c r="O141" s="2">
        <v>0</v>
      </c>
      <c r="P141">
        <v>379</v>
      </c>
      <c r="R141">
        <v>6</v>
      </c>
      <c r="T141" t="s">
        <v>32</v>
      </c>
      <c r="U141" t="s">
        <v>32</v>
      </c>
      <c r="V141" s="6" t="s">
        <v>33</v>
      </c>
      <c r="W141">
        <v>3</v>
      </c>
    </row>
    <row r="142" spans="1:23" x14ac:dyDescent="0.25">
      <c r="A142" t="s">
        <v>29</v>
      </c>
      <c r="B142" t="s">
        <v>30</v>
      </c>
      <c r="C142">
        <v>2</v>
      </c>
      <c r="D142">
        <v>90</v>
      </c>
      <c r="E142">
        <v>10</v>
      </c>
      <c r="F142">
        <v>88101</v>
      </c>
      <c r="G142">
        <v>1</v>
      </c>
      <c r="H142">
        <v>7</v>
      </c>
      <c r="I142">
        <v>105</v>
      </c>
      <c r="J142">
        <v>117</v>
      </c>
      <c r="K142" s="1">
        <v>38168</v>
      </c>
      <c r="L142" s="5">
        <f t="shared" si="11"/>
        <v>30</v>
      </c>
      <c r="M142" s="5">
        <f t="shared" si="13"/>
        <v>6</v>
      </c>
      <c r="N142" s="5">
        <f t="shared" si="12"/>
        <v>2004</v>
      </c>
      <c r="O142" s="2">
        <v>0.5</v>
      </c>
      <c r="P142">
        <v>505.6</v>
      </c>
      <c r="R142">
        <v>6</v>
      </c>
      <c r="T142" t="s">
        <v>32</v>
      </c>
      <c r="U142" t="s">
        <v>32</v>
      </c>
      <c r="V142" s="6" t="s">
        <v>33</v>
      </c>
      <c r="W142">
        <v>3</v>
      </c>
    </row>
    <row r="143" spans="1:23" x14ac:dyDescent="0.25">
      <c r="A143" t="s">
        <v>29</v>
      </c>
      <c r="B143" t="s">
        <v>30</v>
      </c>
      <c r="C143">
        <v>2</v>
      </c>
      <c r="D143">
        <v>90</v>
      </c>
      <c r="E143">
        <v>10</v>
      </c>
      <c r="F143">
        <v>88101</v>
      </c>
      <c r="G143">
        <v>1</v>
      </c>
      <c r="H143">
        <v>7</v>
      </c>
      <c r="I143">
        <v>105</v>
      </c>
      <c r="J143">
        <v>117</v>
      </c>
      <c r="K143" s="1">
        <v>38170</v>
      </c>
      <c r="L143" s="5">
        <f t="shared" si="11"/>
        <v>2</v>
      </c>
      <c r="M143" s="5">
        <f t="shared" si="13"/>
        <v>7</v>
      </c>
      <c r="N143" s="5">
        <f t="shared" si="12"/>
        <v>2004</v>
      </c>
      <c r="O143" s="2">
        <v>0.625</v>
      </c>
      <c r="P143">
        <v>468.6</v>
      </c>
      <c r="R143">
        <v>6</v>
      </c>
      <c r="T143" t="s">
        <v>32</v>
      </c>
      <c r="U143" t="s">
        <v>32</v>
      </c>
      <c r="V143" s="6" t="s">
        <v>33</v>
      </c>
      <c r="W143">
        <v>3</v>
      </c>
    </row>
    <row r="144" spans="1:23" x14ac:dyDescent="0.25">
      <c r="A144" t="s">
        <v>29</v>
      </c>
      <c r="B144" t="s">
        <v>30</v>
      </c>
      <c r="C144">
        <v>2</v>
      </c>
      <c r="D144">
        <v>90</v>
      </c>
      <c r="E144">
        <v>10</v>
      </c>
      <c r="F144">
        <v>88101</v>
      </c>
      <c r="G144">
        <v>1</v>
      </c>
      <c r="H144">
        <v>7</v>
      </c>
      <c r="I144">
        <v>105</v>
      </c>
      <c r="J144">
        <v>117</v>
      </c>
      <c r="K144" s="1">
        <v>38176</v>
      </c>
      <c r="L144" s="5">
        <f t="shared" si="11"/>
        <v>8</v>
      </c>
      <c r="M144" s="5">
        <f t="shared" si="13"/>
        <v>7</v>
      </c>
      <c r="N144" s="5">
        <f t="shared" si="12"/>
        <v>2004</v>
      </c>
      <c r="O144" s="2">
        <v>0</v>
      </c>
      <c r="P144">
        <v>2.8</v>
      </c>
      <c r="R144">
        <v>6</v>
      </c>
    </row>
    <row r="145" spans="1:23" x14ac:dyDescent="0.25">
      <c r="A145" t="s">
        <v>29</v>
      </c>
      <c r="B145" t="s">
        <v>30</v>
      </c>
      <c r="C145">
        <v>2</v>
      </c>
      <c r="D145">
        <v>90</v>
      </c>
      <c r="E145">
        <v>10</v>
      </c>
      <c r="F145">
        <v>88101</v>
      </c>
      <c r="G145">
        <v>1</v>
      </c>
      <c r="H145">
        <v>7</v>
      </c>
      <c r="I145">
        <v>105</v>
      </c>
      <c r="J145">
        <v>117</v>
      </c>
      <c r="K145" s="1">
        <v>38178</v>
      </c>
      <c r="L145" s="5">
        <f t="shared" si="11"/>
        <v>10</v>
      </c>
      <c r="M145" s="5">
        <f t="shared" si="13"/>
        <v>7</v>
      </c>
      <c r="N145" s="5">
        <f t="shared" si="12"/>
        <v>2004</v>
      </c>
      <c r="O145" s="2">
        <v>0</v>
      </c>
      <c r="P145">
        <v>15.5</v>
      </c>
      <c r="R145">
        <v>6</v>
      </c>
      <c r="T145" t="s">
        <v>32</v>
      </c>
      <c r="U145" s="6" t="s">
        <v>33</v>
      </c>
    </row>
    <row r="146" spans="1:23" x14ac:dyDescent="0.25">
      <c r="A146" t="s">
        <v>29</v>
      </c>
      <c r="B146" t="s">
        <v>30</v>
      </c>
      <c r="C146">
        <v>2</v>
      </c>
      <c r="D146">
        <v>90</v>
      </c>
      <c r="E146">
        <v>10</v>
      </c>
      <c r="F146">
        <v>88101</v>
      </c>
      <c r="G146">
        <v>1</v>
      </c>
      <c r="H146">
        <v>7</v>
      </c>
      <c r="I146">
        <v>105</v>
      </c>
      <c r="J146">
        <v>117</v>
      </c>
      <c r="K146" s="1">
        <v>38182</v>
      </c>
      <c r="L146" s="5">
        <f t="shared" si="11"/>
        <v>14</v>
      </c>
      <c r="M146" s="5">
        <f t="shared" si="13"/>
        <v>7</v>
      </c>
      <c r="N146" s="5">
        <f t="shared" si="12"/>
        <v>2004</v>
      </c>
      <c r="O146" s="2">
        <v>0</v>
      </c>
      <c r="P146">
        <v>44.5</v>
      </c>
      <c r="R146">
        <v>6</v>
      </c>
      <c r="T146" t="s">
        <v>32</v>
      </c>
      <c r="U146" s="6" t="s">
        <v>33</v>
      </c>
      <c r="V146" t="s">
        <v>31</v>
      </c>
    </row>
    <row r="147" spans="1:23" x14ac:dyDescent="0.25">
      <c r="A147" t="s">
        <v>29</v>
      </c>
      <c r="B147" t="s">
        <v>30</v>
      </c>
      <c r="C147">
        <v>2</v>
      </c>
      <c r="D147">
        <v>90</v>
      </c>
      <c r="E147">
        <v>10</v>
      </c>
      <c r="F147">
        <v>88101</v>
      </c>
      <c r="G147">
        <v>1</v>
      </c>
      <c r="H147">
        <v>7</v>
      </c>
      <c r="I147">
        <v>105</v>
      </c>
      <c r="J147">
        <v>117</v>
      </c>
      <c r="K147" s="1">
        <v>38184</v>
      </c>
      <c r="L147" s="5">
        <f t="shared" si="11"/>
        <v>16</v>
      </c>
      <c r="M147" s="5">
        <f t="shared" si="13"/>
        <v>7</v>
      </c>
      <c r="N147" s="5">
        <f t="shared" si="12"/>
        <v>2004</v>
      </c>
      <c r="O147" s="2">
        <v>0.5</v>
      </c>
      <c r="P147">
        <v>22</v>
      </c>
      <c r="R147">
        <v>6</v>
      </c>
      <c r="T147" t="s">
        <v>32</v>
      </c>
      <c r="U147" t="s">
        <v>32</v>
      </c>
      <c r="V147" s="6" t="s">
        <v>33</v>
      </c>
      <c r="W147">
        <v>3</v>
      </c>
    </row>
    <row r="148" spans="1:23" x14ac:dyDescent="0.25">
      <c r="A148" t="s">
        <v>29</v>
      </c>
      <c r="B148" t="s">
        <v>30</v>
      </c>
      <c r="C148">
        <v>2</v>
      </c>
      <c r="D148">
        <v>90</v>
      </c>
      <c r="E148">
        <v>10</v>
      </c>
      <c r="F148">
        <v>88101</v>
      </c>
      <c r="G148">
        <v>1</v>
      </c>
      <c r="H148">
        <v>7</v>
      </c>
      <c r="I148">
        <v>105</v>
      </c>
      <c r="J148">
        <v>117</v>
      </c>
      <c r="K148" s="1">
        <v>38185</v>
      </c>
      <c r="L148" s="5">
        <f t="shared" si="11"/>
        <v>17</v>
      </c>
      <c r="M148" s="5">
        <f t="shared" si="13"/>
        <v>7</v>
      </c>
      <c r="N148" s="5">
        <f t="shared" si="12"/>
        <v>2004</v>
      </c>
      <c r="O148" s="2">
        <v>0</v>
      </c>
      <c r="P148">
        <v>22</v>
      </c>
      <c r="R148">
        <v>6</v>
      </c>
      <c r="T148" t="s">
        <v>32</v>
      </c>
      <c r="U148" t="s">
        <v>32</v>
      </c>
      <c r="V148" s="6" t="s">
        <v>33</v>
      </c>
      <c r="W148">
        <v>3</v>
      </c>
    </row>
    <row r="149" spans="1:23" x14ac:dyDescent="0.25">
      <c r="A149" t="s">
        <v>29</v>
      </c>
      <c r="B149" t="s">
        <v>30</v>
      </c>
      <c r="C149">
        <v>2</v>
      </c>
      <c r="D149">
        <v>90</v>
      </c>
      <c r="E149">
        <v>10</v>
      </c>
      <c r="F149">
        <v>88101</v>
      </c>
      <c r="G149">
        <v>1</v>
      </c>
      <c r="H149">
        <v>7</v>
      </c>
      <c r="I149">
        <v>105</v>
      </c>
      <c r="J149">
        <v>117</v>
      </c>
      <c r="K149" s="1">
        <v>38186</v>
      </c>
      <c r="L149" s="5">
        <f t="shared" si="11"/>
        <v>18</v>
      </c>
      <c r="M149" s="5">
        <f t="shared" si="13"/>
        <v>7</v>
      </c>
      <c r="N149" s="5">
        <f t="shared" si="12"/>
        <v>2004</v>
      </c>
      <c r="O149" s="2">
        <v>0.5</v>
      </c>
      <c r="P149">
        <v>73.2</v>
      </c>
      <c r="R149">
        <v>6</v>
      </c>
      <c r="T149" t="s">
        <v>32</v>
      </c>
      <c r="U149" t="s">
        <v>32</v>
      </c>
      <c r="V149" s="6" t="s">
        <v>33</v>
      </c>
      <c r="W149">
        <v>3</v>
      </c>
    </row>
    <row r="150" spans="1:23" x14ac:dyDescent="0.25">
      <c r="A150" t="s">
        <v>29</v>
      </c>
      <c r="B150" t="s">
        <v>30</v>
      </c>
      <c r="C150">
        <v>2</v>
      </c>
      <c r="D150">
        <v>90</v>
      </c>
      <c r="E150">
        <v>10</v>
      </c>
      <c r="F150">
        <v>88101</v>
      </c>
      <c r="G150">
        <v>1</v>
      </c>
      <c r="H150">
        <v>7</v>
      </c>
      <c r="I150">
        <v>105</v>
      </c>
      <c r="J150">
        <v>117</v>
      </c>
      <c r="K150" s="1">
        <v>38187</v>
      </c>
      <c r="L150" s="5">
        <f t="shared" si="11"/>
        <v>19</v>
      </c>
      <c r="M150" s="5">
        <f t="shared" si="13"/>
        <v>7</v>
      </c>
      <c r="N150" s="5">
        <f t="shared" si="12"/>
        <v>2004</v>
      </c>
      <c r="O150" s="2">
        <v>0</v>
      </c>
      <c r="P150">
        <v>73.2</v>
      </c>
      <c r="R150">
        <v>6</v>
      </c>
      <c r="T150" t="s">
        <v>32</v>
      </c>
      <c r="U150" t="s">
        <v>32</v>
      </c>
      <c r="V150" s="6" t="s">
        <v>33</v>
      </c>
      <c r="W150">
        <v>3</v>
      </c>
    </row>
    <row r="151" spans="1:23" x14ac:dyDescent="0.25">
      <c r="A151" t="s">
        <v>29</v>
      </c>
      <c r="B151" t="s">
        <v>30</v>
      </c>
      <c r="C151">
        <v>2</v>
      </c>
      <c r="D151">
        <v>90</v>
      </c>
      <c r="E151">
        <v>10</v>
      </c>
      <c r="F151">
        <v>88101</v>
      </c>
      <c r="G151">
        <v>1</v>
      </c>
      <c r="H151">
        <v>7</v>
      </c>
      <c r="I151">
        <v>105</v>
      </c>
      <c r="J151">
        <v>117</v>
      </c>
      <c r="K151" s="1">
        <v>38188</v>
      </c>
      <c r="L151" s="5">
        <f t="shared" si="11"/>
        <v>20</v>
      </c>
      <c r="M151" s="5">
        <f t="shared" si="13"/>
        <v>7</v>
      </c>
      <c r="N151" s="5">
        <f t="shared" si="12"/>
        <v>2004</v>
      </c>
      <c r="O151" s="2">
        <v>0</v>
      </c>
      <c r="P151">
        <v>155.1</v>
      </c>
      <c r="R151">
        <v>6</v>
      </c>
      <c r="T151" t="s">
        <v>32</v>
      </c>
      <c r="U151" s="6" t="s">
        <v>33</v>
      </c>
    </row>
    <row r="152" spans="1:23" x14ac:dyDescent="0.25">
      <c r="A152" t="s">
        <v>29</v>
      </c>
      <c r="B152" t="s">
        <v>30</v>
      </c>
      <c r="C152">
        <v>2</v>
      </c>
      <c r="D152">
        <v>90</v>
      </c>
      <c r="E152">
        <v>10</v>
      </c>
      <c r="F152">
        <v>88101</v>
      </c>
      <c r="G152">
        <v>1</v>
      </c>
      <c r="H152">
        <v>7</v>
      </c>
      <c r="I152">
        <v>105</v>
      </c>
      <c r="J152">
        <v>117</v>
      </c>
      <c r="K152" s="1">
        <v>38194</v>
      </c>
      <c r="L152" s="5">
        <f t="shared" si="11"/>
        <v>26</v>
      </c>
      <c r="M152" s="5">
        <f t="shared" si="13"/>
        <v>7</v>
      </c>
      <c r="N152" s="5">
        <f t="shared" si="12"/>
        <v>2004</v>
      </c>
      <c r="O152" s="2">
        <v>0</v>
      </c>
      <c r="P152">
        <v>4.7</v>
      </c>
      <c r="R152">
        <v>6</v>
      </c>
    </row>
    <row r="153" spans="1:23" x14ac:dyDescent="0.25">
      <c r="A153" t="s">
        <v>29</v>
      </c>
      <c r="B153" t="s">
        <v>30</v>
      </c>
      <c r="C153">
        <v>2</v>
      </c>
      <c r="D153">
        <v>90</v>
      </c>
      <c r="E153">
        <v>10</v>
      </c>
      <c r="F153">
        <v>88101</v>
      </c>
      <c r="G153">
        <v>1</v>
      </c>
      <c r="H153">
        <v>7</v>
      </c>
      <c r="I153">
        <v>105</v>
      </c>
      <c r="J153">
        <v>117</v>
      </c>
      <c r="K153" s="1">
        <v>38200</v>
      </c>
      <c r="L153" s="5">
        <f t="shared" si="11"/>
        <v>1</v>
      </c>
      <c r="M153" s="5">
        <f t="shared" si="13"/>
        <v>8</v>
      </c>
      <c r="N153" s="5">
        <f t="shared" si="12"/>
        <v>2004</v>
      </c>
      <c r="O153" s="2">
        <v>0</v>
      </c>
      <c r="P153">
        <v>3</v>
      </c>
      <c r="R153">
        <v>6</v>
      </c>
    </row>
    <row r="154" spans="1:23" x14ac:dyDescent="0.25">
      <c r="A154" t="s">
        <v>29</v>
      </c>
      <c r="B154" t="s">
        <v>30</v>
      </c>
      <c r="C154">
        <v>2</v>
      </c>
      <c r="D154">
        <v>90</v>
      </c>
      <c r="E154">
        <v>10</v>
      </c>
      <c r="F154">
        <v>88101</v>
      </c>
      <c r="G154">
        <v>1</v>
      </c>
      <c r="H154">
        <v>7</v>
      </c>
      <c r="I154">
        <v>105</v>
      </c>
      <c r="J154">
        <v>117</v>
      </c>
      <c r="K154" s="1">
        <v>38206</v>
      </c>
      <c r="L154" s="5">
        <f t="shared" si="11"/>
        <v>7</v>
      </c>
      <c r="M154" s="5">
        <f t="shared" si="13"/>
        <v>8</v>
      </c>
      <c r="N154" s="5">
        <f t="shared" si="12"/>
        <v>2004</v>
      </c>
      <c r="O154" s="2">
        <v>0</v>
      </c>
      <c r="P154">
        <v>19.600000000000001</v>
      </c>
      <c r="R154">
        <v>6</v>
      </c>
      <c r="T154" t="s">
        <v>32</v>
      </c>
      <c r="U154" s="6" t="s">
        <v>33</v>
      </c>
    </row>
    <row r="155" spans="1:23" x14ac:dyDescent="0.25">
      <c r="A155" t="s">
        <v>29</v>
      </c>
      <c r="B155" t="s">
        <v>30</v>
      </c>
      <c r="C155">
        <v>2</v>
      </c>
      <c r="D155">
        <v>90</v>
      </c>
      <c r="E155">
        <v>10</v>
      </c>
      <c r="F155">
        <v>88101</v>
      </c>
      <c r="G155">
        <v>1</v>
      </c>
      <c r="H155">
        <v>7</v>
      </c>
      <c r="I155">
        <v>105</v>
      </c>
      <c r="J155">
        <v>117</v>
      </c>
      <c r="K155" s="1">
        <v>38212</v>
      </c>
      <c r="L155" s="5">
        <f t="shared" si="11"/>
        <v>13</v>
      </c>
      <c r="M155" s="5">
        <f t="shared" si="13"/>
        <v>8</v>
      </c>
      <c r="N155" s="5">
        <f t="shared" si="12"/>
        <v>2004</v>
      </c>
      <c r="O155" s="2">
        <v>0</v>
      </c>
      <c r="P155">
        <v>15.5</v>
      </c>
      <c r="R155">
        <v>6</v>
      </c>
      <c r="T155" t="s">
        <v>32</v>
      </c>
      <c r="U155" s="6" t="s">
        <v>33</v>
      </c>
    </row>
    <row r="156" spans="1:23" x14ac:dyDescent="0.25">
      <c r="A156" t="s">
        <v>29</v>
      </c>
      <c r="B156" t="s">
        <v>30</v>
      </c>
      <c r="C156">
        <v>2</v>
      </c>
      <c r="D156">
        <v>90</v>
      </c>
      <c r="E156">
        <v>10</v>
      </c>
      <c r="F156">
        <v>88101</v>
      </c>
      <c r="G156">
        <v>1</v>
      </c>
      <c r="H156">
        <v>7</v>
      </c>
      <c r="I156">
        <v>105</v>
      </c>
      <c r="J156">
        <v>117</v>
      </c>
      <c r="K156" s="1">
        <v>38218</v>
      </c>
      <c r="L156" s="5">
        <f t="shared" si="11"/>
        <v>19</v>
      </c>
      <c r="M156" s="5">
        <f t="shared" si="13"/>
        <v>8</v>
      </c>
      <c r="N156" s="5">
        <f t="shared" si="12"/>
        <v>2004</v>
      </c>
      <c r="O156" s="2">
        <v>0</v>
      </c>
      <c r="P156">
        <v>182.3</v>
      </c>
      <c r="R156">
        <v>6</v>
      </c>
      <c r="T156" t="s">
        <v>32</v>
      </c>
      <c r="U156" s="6" t="s">
        <v>33</v>
      </c>
      <c r="V156" t="s">
        <v>32</v>
      </c>
    </row>
    <row r="157" spans="1:23" x14ac:dyDescent="0.25">
      <c r="A157" t="s">
        <v>29</v>
      </c>
      <c r="B157" t="s">
        <v>30</v>
      </c>
      <c r="C157">
        <v>2</v>
      </c>
      <c r="D157">
        <v>90</v>
      </c>
      <c r="E157">
        <v>10</v>
      </c>
      <c r="F157">
        <v>88101</v>
      </c>
      <c r="G157">
        <v>1</v>
      </c>
      <c r="H157">
        <v>7</v>
      </c>
      <c r="I157">
        <v>105</v>
      </c>
      <c r="J157">
        <v>117</v>
      </c>
      <c r="K157" s="1">
        <v>38219</v>
      </c>
      <c r="L157" s="5">
        <f t="shared" si="11"/>
        <v>20</v>
      </c>
      <c r="M157" s="5">
        <f t="shared" si="13"/>
        <v>8</v>
      </c>
      <c r="N157" s="5">
        <f t="shared" si="12"/>
        <v>2004</v>
      </c>
      <c r="O157" s="2">
        <v>0.5</v>
      </c>
      <c r="P157">
        <v>327.39999999999998</v>
      </c>
      <c r="R157">
        <v>6</v>
      </c>
      <c r="T157" t="s">
        <v>32</v>
      </c>
      <c r="U157" s="6" t="s">
        <v>33</v>
      </c>
      <c r="V157" t="s">
        <v>32</v>
      </c>
    </row>
    <row r="158" spans="1:23" x14ac:dyDescent="0.25">
      <c r="A158" t="s">
        <v>29</v>
      </c>
      <c r="B158" t="s">
        <v>30</v>
      </c>
      <c r="C158">
        <v>2</v>
      </c>
      <c r="D158">
        <v>90</v>
      </c>
      <c r="E158">
        <v>10</v>
      </c>
      <c r="F158">
        <v>88101</v>
      </c>
      <c r="G158">
        <v>1</v>
      </c>
      <c r="H158">
        <v>7</v>
      </c>
      <c r="I158">
        <v>105</v>
      </c>
      <c r="J158">
        <v>117</v>
      </c>
      <c r="K158" s="1">
        <v>38220</v>
      </c>
      <c r="L158" s="5">
        <f t="shared" si="11"/>
        <v>21</v>
      </c>
      <c r="M158" s="5">
        <f t="shared" si="13"/>
        <v>8</v>
      </c>
      <c r="N158" s="5">
        <f t="shared" si="12"/>
        <v>2004</v>
      </c>
      <c r="O158" s="2">
        <v>0.5</v>
      </c>
      <c r="P158">
        <v>378.8</v>
      </c>
      <c r="R158">
        <v>6</v>
      </c>
      <c r="T158" t="s">
        <v>32</v>
      </c>
      <c r="U158" s="6" t="s">
        <v>33</v>
      </c>
      <c r="V158" t="s">
        <v>32</v>
      </c>
    </row>
    <row r="159" spans="1:23" x14ac:dyDescent="0.25">
      <c r="A159" t="s">
        <v>29</v>
      </c>
      <c r="B159" t="s">
        <v>30</v>
      </c>
      <c r="C159">
        <v>2</v>
      </c>
      <c r="D159">
        <v>90</v>
      </c>
      <c r="E159">
        <v>10</v>
      </c>
      <c r="F159">
        <v>88101</v>
      </c>
      <c r="G159">
        <v>1</v>
      </c>
      <c r="H159">
        <v>7</v>
      </c>
      <c r="I159">
        <v>105</v>
      </c>
      <c r="J159">
        <v>117</v>
      </c>
      <c r="K159" s="1">
        <v>38221</v>
      </c>
      <c r="L159" s="5">
        <f t="shared" si="11"/>
        <v>22</v>
      </c>
      <c r="M159" s="5">
        <f t="shared" si="13"/>
        <v>8</v>
      </c>
      <c r="N159" s="5">
        <f t="shared" si="12"/>
        <v>2004</v>
      </c>
      <c r="O159" s="2">
        <v>0.5</v>
      </c>
      <c r="P159">
        <v>212.8</v>
      </c>
      <c r="R159">
        <v>6</v>
      </c>
      <c r="T159" t="s">
        <v>32</v>
      </c>
      <c r="U159" s="6" t="s">
        <v>33</v>
      </c>
      <c r="V159" t="s">
        <v>32</v>
      </c>
    </row>
    <row r="160" spans="1:23" x14ac:dyDescent="0.25">
      <c r="A160" t="s">
        <v>29</v>
      </c>
      <c r="B160" t="s">
        <v>30</v>
      </c>
      <c r="C160">
        <v>2</v>
      </c>
      <c r="D160">
        <v>90</v>
      </c>
      <c r="E160">
        <v>10</v>
      </c>
      <c r="F160">
        <v>88101</v>
      </c>
      <c r="G160">
        <v>1</v>
      </c>
      <c r="H160">
        <v>7</v>
      </c>
      <c r="I160">
        <v>105</v>
      </c>
      <c r="J160">
        <v>117</v>
      </c>
      <c r="K160" s="1">
        <v>38222</v>
      </c>
      <c r="L160" s="5">
        <f t="shared" si="11"/>
        <v>23</v>
      </c>
      <c r="M160" s="5">
        <f t="shared" si="13"/>
        <v>8</v>
      </c>
      <c r="N160" s="5">
        <f t="shared" si="12"/>
        <v>2004</v>
      </c>
      <c r="O160" s="2">
        <v>0.5</v>
      </c>
      <c r="P160">
        <v>336.1</v>
      </c>
      <c r="R160">
        <v>6</v>
      </c>
      <c r="T160" t="s">
        <v>32</v>
      </c>
      <c r="U160" s="6" t="s">
        <v>33</v>
      </c>
      <c r="V160" t="s">
        <v>32</v>
      </c>
    </row>
    <row r="161" spans="1:22" x14ac:dyDescent="0.25">
      <c r="A161" t="s">
        <v>29</v>
      </c>
      <c r="B161" t="s">
        <v>30</v>
      </c>
      <c r="C161">
        <v>2</v>
      </c>
      <c r="D161">
        <v>90</v>
      </c>
      <c r="E161">
        <v>10</v>
      </c>
      <c r="F161">
        <v>88101</v>
      </c>
      <c r="G161">
        <v>1</v>
      </c>
      <c r="H161">
        <v>7</v>
      </c>
      <c r="I161">
        <v>105</v>
      </c>
      <c r="J161">
        <v>117</v>
      </c>
      <c r="K161" s="1">
        <v>38224</v>
      </c>
      <c r="L161" s="5">
        <f t="shared" si="11"/>
        <v>25</v>
      </c>
      <c r="M161" s="5">
        <f t="shared" si="13"/>
        <v>8</v>
      </c>
      <c r="N161" s="5">
        <f t="shared" si="12"/>
        <v>2004</v>
      </c>
      <c r="O161" s="2">
        <v>0</v>
      </c>
      <c r="P161">
        <v>149.5</v>
      </c>
      <c r="R161">
        <v>6</v>
      </c>
      <c r="T161" t="s">
        <v>32</v>
      </c>
      <c r="U161" s="6" t="s">
        <v>33</v>
      </c>
      <c r="V161" t="s">
        <v>32</v>
      </c>
    </row>
    <row r="162" spans="1:22" x14ac:dyDescent="0.25">
      <c r="A162" t="s">
        <v>29</v>
      </c>
      <c r="B162" t="s">
        <v>30</v>
      </c>
      <c r="C162">
        <v>2</v>
      </c>
      <c r="D162">
        <v>90</v>
      </c>
      <c r="E162">
        <v>10</v>
      </c>
      <c r="F162">
        <v>88101</v>
      </c>
      <c r="G162">
        <v>1</v>
      </c>
      <c r="H162">
        <v>7</v>
      </c>
      <c r="I162">
        <v>105</v>
      </c>
      <c r="J162">
        <v>117</v>
      </c>
      <c r="K162" s="1">
        <v>38230</v>
      </c>
      <c r="L162" s="5">
        <f t="shared" si="11"/>
        <v>31</v>
      </c>
      <c r="M162" s="5">
        <f t="shared" si="13"/>
        <v>8</v>
      </c>
      <c r="N162" s="5">
        <f t="shared" si="12"/>
        <v>2004</v>
      </c>
      <c r="O162" s="2">
        <v>0</v>
      </c>
      <c r="P162">
        <v>39.700000000000003</v>
      </c>
      <c r="R162">
        <v>6</v>
      </c>
      <c r="T162" t="s">
        <v>32</v>
      </c>
      <c r="U162" s="6" t="s">
        <v>33</v>
      </c>
    </row>
    <row r="163" spans="1:22" x14ac:dyDescent="0.25">
      <c r="A163" t="s">
        <v>29</v>
      </c>
      <c r="B163" t="s">
        <v>30</v>
      </c>
      <c r="C163">
        <v>2</v>
      </c>
      <c r="D163">
        <v>90</v>
      </c>
      <c r="E163">
        <v>10</v>
      </c>
      <c r="F163">
        <v>88101</v>
      </c>
      <c r="G163">
        <v>1</v>
      </c>
      <c r="H163">
        <v>7</v>
      </c>
      <c r="I163">
        <v>105</v>
      </c>
      <c r="J163">
        <v>117</v>
      </c>
      <c r="K163" s="1">
        <v>38506</v>
      </c>
      <c r="L163" s="5">
        <f t="shared" si="11"/>
        <v>3</v>
      </c>
      <c r="M163" s="5">
        <f t="shared" ref="M163:M174" si="14">MONTH(K163)</f>
        <v>6</v>
      </c>
      <c r="N163" s="5">
        <f t="shared" si="12"/>
        <v>2005</v>
      </c>
      <c r="O163" s="2">
        <v>0</v>
      </c>
      <c r="P163">
        <v>2.9</v>
      </c>
      <c r="R163">
        <v>6</v>
      </c>
    </row>
    <row r="164" spans="1:22" x14ac:dyDescent="0.25">
      <c r="A164" t="s">
        <v>29</v>
      </c>
      <c r="B164" t="s">
        <v>30</v>
      </c>
      <c r="C164">
        <v>2</v>
      </c>
      <c r="D164">
        <v>90</v>
      </c>
      <c r="E164">
        <v>10</v>
      </c>
      <c r="F164">
        <v>88101</v>
      </c>
      <c r="G164">
        <v>1</v>
      </c>
      <c r="H164">
        <v>7</v>
      </c>
      <c r="I164">
        <v>105</v>
      </c>
      <c r="J164">
        <v>117</v>
      </c>
      <c r="K164" s="1">
        <v>38512</v>
      </c>
      <c r="L164" s="5">
        <f t="shared" si="11"/>
        <v>9</v>
      </c>
      <c r="M164" s="5">
        <f t="shared" si="14"/>
        <v>6</v>
      </c>
      <c r="N164" s="5">
        <f t="shared" si="12"/>
        <v>2005</v>
      </c>
      <c r="O164" s="2">
        <v>0</v>
      </c>
      <c r="P164">
        <v>5</v>
      </c>
      <c r="R164">
        <v>6</v>
      </c>
    </row>
    <row r="165" spans="1:22" x14ac:dyDescent="0.25">
      <c r="A165" t="s">
        <v>29</v>
      </c>
      <c r="B165" t="s">
        <v>30</v>
      </c>
      <c r="C165">
        <v>2</v>
      </c>
      <c r="D165">
        <v>90</v>
      </c>
      <c r="E165">
        <v>10</v>
      </c>
      <c r="F165">
        <v>88101</v>
      </c>
      <c r="G165">
        <v>1</v>
      </c>
      <c r="H165">
        <v>7</v>
      </c>
      <c r="I165">
        <v>105</v>
      </c>
      <c r="J165">
        <v>117</v>
      </c>
      <c r="K165" s="1">
        <v>38518</v>
      </c>
      <c r="L165" s="5">
        <f t="shared" si="11"/>
        <v>15</v>
      </c>
      <c r="M165" s="5">
        <f t="shared" si="14"/>
        <v>6</v>
      </c>
      <c r="N165" s="5">
        <f t="shared" si="12"/>
        <v>2005</v>
      </c>
      <c r="O165" s="2">
        <v>0</v>
      </c>
      <c r="P165">
        <v>8.6999999999999993</v>
      </c>
      <c r="R165">
        <v>6</v>
      </c>
      <c r="U165">
        <v>2</v>
      </c>
      <c r="V165" t="s">
        <v>31</v>
      </c>
    </row>
    <row r="166" spans="1:22" x14ac:dyDescent="0.25">
      <c r="A166" t="s">
        <v>29</v>
      </c>
      <c r="B166" t="s">
        <v>30</v>
      </c>
      <c r="C166">
        <v>2</v>
      </c>
      <c r="D166">
        <v>90</v>
      </c>
      <c r="E166">
        <v>10</v>
      </c>
      <c r="F166">
        <v>88101</v>
      </c>
      <c r="G166">
        <v>1</v>
      </c>
      <c r="H166">
        <v>7</v>
      </c>
      <c r="I166">
        <v>105</v>
      </c>
      <c r="J166">
        <v>117</v>
      </c>
      <c r="K166" s="1">
        <v>38524</v>
      </c>
      <c r="L166" s="5">
        <f t="shared" si="11"/>
        <v>21</v>
      </c>
      <c r="M166" s="5">
        <f t="shared" si="14"/>
        <v>6</v>
      </c>
      <c r="N166" s="5">
        <f t="shared" si="12"/>
        <v>2005</v>
      </c>
      <c r="O166" s="2">
        <v>0</v>
      </c>
      <c r="P166">
        <v>16</v>
      </c>
      <c r="R166">
        <v>6</v>
      </c>
      <c r="T166" t="s">
        <v>32</v>
      </c>
      <c r="U166" s="6" t="s">
        <v>33</v>
      </c>
    </row>
    <row r="167" spans="1:22" x14ac:dyDescent="0.25">
      <c r="A167" t="s">
        <v>29</v>
      </c>
      <c r="B167" t="s">
        <v>30</v>
      </c>
      <c r="C167">
        <v>2</v>
      </c>
      <c r="D167">
        <v>90</v>
      </c>
      <c r="E167">
        <v>10</v>
      </c>
      <c r="F167">
        <v>88101</v>
      </c>
      <c r="G167">
        <v>1</v>
      </c>
      <c r="H167">
        <v>7</v>
      </c>
      <c r="I167">
        <v>105</v>
      </c>
      <c r="J167">
        <v>117</v>
      </c>
      <c r="K167" s="1">
        <v>38530</v>
      </c>
      <c r="L167" s="5">
        <f t="shared" si="11"/>
        <v>27</v>
      </c>
      <c r="M167" s="5">
        <f t="shared" si="14"/>
        <v>6</v>
      </c>
      <c r="N167" s="5">
        <f t="shared" si="12"/>
        <v>2005</v>
      </c>
      <c r="O167" s="2">
        <v>0</v>
      </c>
      <c r="P167">
        <v>28.9</v>
      </c>
      <c r="R167">
        <v>6</v>
      </c>
      <c r="T167" t="s">
        <v>32</v>
      </c>
      <c r="U167" s="6" t="s">
        <v>33</v>
      </c>
    </row>
    <row r="168" spans="1:22" x14ac:dyDescent="0.25">
      <c r="A168" t="s">
        <v>29</v>
      </c>
      <c r="B168" t="s">
        <v>30</v>
      </c>
      <c r="C168">
        <v>2</v>
      </c>
      <c r="D168">
        <v>90</v>
      </c>
      <c r="E168">
        <v>10</v>
      </c>
      <c r="F168">
        <v>88101</v>
      </c>
      <c r="G168">
        <v>1</v>
      </c>
      <c r="H168">
        <v>7</v>
      </c>
      <c r="I168">
        <v>105</v>
      </c>
      <c r="J168">
        <v>117</v>
      </c>
      <c r="K168" s="1">
        <v>38536</v>
      </c>
      <c r="L168" s="5">
        <f t="shared" si="11"/>
        <v>3</v>
      </c>
      <c r="M168" s="5">
        <f t="shared" si="14"/>
        <v>7</v>
      </c>
      <c r="N168" s="5">
        <f t="shared" si="12"/>
        <v>2005</v>
      </c>
      <c r="O168" s="2">
        <v>0</v>
      </c>
      <c r="P168">
        <v>4.5999999999999996</v>
      </c>
      <c r="R168">
        <v>6</v>
      </c>
    </row>
    <row r="169" spans="1:22" x14ac:dyDescent="0.25">
      <c r="A169" t="s">
        <v>29</v>
      </c>
      <c r="B169" t="s">
        <v>30</v>
      </c>
      <c r="C169">
        <v>2</v>
      </c>
      <c r="D169">
        <v>90</v>
      </c>
      <c r="E169">
        <v>10</v>
      </c>
      <c r="F169">
        <v>88101</v>
      </c>
      <c r="G169">
        <v>1</v>
      </c>
      <c r="H169">
        <v>7</v>
      </c>
      <c r="I169">
        <v>105</v>
      </c>
      <c r="J169">
        <v>117</v>
      </c>
      <c r="K169" s="1">
        <v>38542</v>
      </c>
      <c r="L169" s="5">
        <f t="shared" si="11"/>
        <v>9</v>
      </c>
      <c r="M169" s="5">
        <f t="shared" si="14"/>
        <v>7</v>
      </c>
      <c r="N169" s="5">
        <f t="shared" si="12"/>
        <v>2005</v>
      </c>
      <c r="O169" s="2">
        <v>0</v>
      </c>
      <c r="P169">
        <v>7</v>
      </c>
      <c r="R169">
        <v>6</v>
      </c>
    </row>
    <row r="170" spans="1:22" x14ac:dyDescent="0.25">
      <c r="A170" t="s">
        <v>29</v>
      </c>
      <c r="B170" t="s">
        <v>30</v>
      </c>
      <c r="C170">
        <v>2</v>
      </c>
      <c r="D170">
        <v>90</v>
      </c>
      <c r="E170">
        <v>10</v>
      </c>
      <c r="F170">
        <v>88101</v>
      </c>
      <c r="G170">
        <v>1</v>
      </c>
      <c r="H170">
        <v>7</v>
      </c>
      <c r="I170">
        <v>105</v>
      </c>
      <c r="J170">
        <v>117</v>
      </c>
      <c r="K170" s="1">
        <v>38548</v>
      </c>
      <c r="L170" s="5">
        <f t="shared" si="11"/>
        <v>15</v>
      </c>
      <c r="M170" s="5">
        <f t="shared" si="14"/>
        <v>7</v>
      </c>
      <c r="N170" s="5">
        <f t="shared" si="12"/>
        <v>2005</v>
      </c>
      <c r="O170" s="2">
        <v>0</v>
      </c>
      <c r="P170">
        <v>5.3</v>
      </c>
      <c r="R170">
        <v>6</v>
      </c>
    </row>
    <row r="171" spans="1:22" x14ac:dyDescent="0.25">
      <c r="A171" t="s">
        <v>29</v>
      </c>
      <c r="B171" t="s">
        <v>30</v>
      </c>
      <c r="C171">
        <v>2</v>
      </c>
      <c r="D171">
        <v>90</v>
      </c>
      <c r="E171">
        <v>10</v>
      </c>
      <c r="F171">
        <v>88101</v>
      </c>
      <c r="G171">
        <v>1</v>
      </c>
      <c r="H171">
        <v>7</v>
      </c>
      <c r="I171">
        <v>105</v>
      </c>
      <c r="J171">
        <v>117</v>
      </c>
      <c r="K171" s="1">
        <v>38554</v>
      </c>
      <c r="L171" s="5">
        <f t="shared" si="11"/>
        <v>21</v>
      </c>
      <c r="M171" s="5">
        <f t="shared" si="14"/>
        <v>7</v>
      </c>
      <c r="N171" s="5">
        <f t="shared" si="12"/>
        <v>2005</v>
      </c>
      <c r="O171" s="2">
        <v>0</v>
      </c>
      <c r="P171">
        <v>2.4</v>
      </c>
      <c r="R171">
        <v>6</v>
      </c>
    </row>
    <row r="172" spans="1:22" x14ac:dyDescent="0.25">
      <c r="A172" t="s">
        <v>29</v>
      </c>
      <c r="B172" t="s">
        <v>30</v>
      </c>
      <c r="C172">
        <v>2</v>
      </c>
      <c r="D172">
        <v>90</v>
      </c>
      <c r="E172">
        <v>10</v>
      </c>
      <c r="F172">
        <v>88101</v>
      </c>
      <c r="G172">
        <v>1</v>
      </c>
      <c r="H172">
        <v>7</v>
      </c>
      <c r="I172">
        <v>105</v>
      </c>
      <c r="J172">
        <v>117</v>
      </c>
      <c r="K172" s="1">
        <v>38560</v>
      </c>
      <c r="L172" s="5">
        <f t="shared" si="11"/>
        <v>27</v>
      </c>
      <c r="M172" s="5">
        <f t="shared" si="14"/>
        <v>7</v>
      </c>
      <c r="N172" s="5">
        <f t="shared" si="12"/>
        <v>2005</v>
      </c>
      <c r="O172" s="2">
        <v>0</v>
      </c>
      <c r="P172">
        <v>33.5</v>
      </c>
      <c r="R172">
        <v>6</v>
      </c>
      <c r="T172" t="s">
        <v>32</v>
      </c>
      <c r="U172" s="6" t="s">
        <v>33</v>
      </c>
    </row>
    <row r="173" spans="1:22" x14ac:dyDescent="0.25">
      <c r="A173" t="s">
        <v>29</v>
      </c>
      <c r="B173" t="s">
        <v>30</v>
      </c>
      <c r="C173">
        <v>2</v>
      </c>
      <c r="D173">
        <v>90</v>
      </c>
      <c r="E173">
        <v>10</v>
      </c>
      <c r="F173">
        <v>88101</v>
      </c>
      <c r="G173">
        <v>1</v>
      </c>
      <c r="H173">
        <v>7</v>
      </c>
      <c r="I173">
        <v>105</v>
      </c>
      <c r="J173">
        <v>117</v>
      </c>
      <c r="K173" s="1">
        <v>38566</v>
      </c>
      <c r="L173" s="5">
        <f t="shared" si="11"/>
        <v>2</v>
      </c>
      <c r="M173" s="5">
        <f t="shared" si="14"/>
        <v>8</v>
      </c>
      <c r="N173" s="5">
        <f t="shared" si="12"/>
        <v>2005</v>
      </c>
      <c r="O173" s="2">
        <v>0</v>
      </c>
      <c r="P173">
        <v>20.6</v>
      </c>
      <c r="R173">
        <v>6</v>
      </c>
      <c r="T173" t="s">
        <v>32</v>
      </c>
      <c r="U173" s="6" t="s">
        <v>33</v>
      </c>
    </row>
    <row r="174" spans="1:22" x14ac:dyDescent="0.25">
      <c r="A174" t="s">
        <v>29</v>
      </c>
      <c r="B174" t="s">
        <v>30</v>
      </c>
      <c r="C174">
        <v>2</v>
      </c>
      <c r="D174">
        <v>90</v>
      </c>
      <c r="E174">
        <v>10</v>
      </c>
      <c r="F174">
        <v>88101</v>
      </c>
      <c r="G174">
        <v>1</v>
      </c>
      <c r="H174">
        <v>7</v>
      </c>
      <c r="I174">
        <v>105</v>
      </c>
      <c r="J174">
        <v>117</v>
      </c>
      <c r="K174" s="1">
        <v>38572</v>
      </c>
      <c r="L174" s="5">
        <f t="shared" si="11"/>
        <v>8</v>
      </c>
      <c r="M174" s="5">
        <f t="shared" si="14"/>
        <v>8</v>
      </c>
      <c r="N174" s="5">
        <f t="shared" si="12"/>
        <v>2005</v>
      </c>
      <c r="O174" s="2">
        <v>0</v>
      </c>
      <c r="P174">
        <v>32.1</v>
      </c>
      <c r="R174">
        <v>6</v>
      </c>
      <c r="T174" t="s">
        <v>32</v>
      </c>
      <c r="U174" s="6" t="s">
        <v>33</v>
      </c>
    </row>
    <row r="175" spans="1:22" x14ac:dyDescent="0.25">
      <c r="A175" t="s">
        <v>29</v>
      </c>
      <c r="B175" t="s">
        <v>30</v>
      </c>
      <c r="C175">
        <v>2</v>
      </c>
      <c r="D175">
        <v>90</v>
      </c>
      <c r="E175">
        <v>10</v>
      </c>
      <c r="F175">
        <v>88101</v>
      </c>
      <c r="G175">
        <v>1</v>
      </c>
      <c r="H175">
        <v>7</v>
      </c>
      <c r="I175">
        <v>105</v>
      </c>
      <c r="J175">
        <v>117</v>
      </c>
      <c r="K175" s="1">
        <v>38872</v>
      </c>
      <c r="L175" s="5">
        <f t="shared" si="11"/>
        <v>4</v>
      </c>
      <c r="M175" s="5">
        <f t="shared" ref="M175:M189" si="15">MONTH(K175)</f>
        <v>6</v>
      </c>
      <c r="N175" s="5">
        <f t="shared" si="12"/>
        <v>2006</v>
      </c>
      <c r="O175" s="2">
        <v>0</v>
      </c>
      <c r="P175">
        <v>1.2</v>
      </c>
      <c r="R175">
        <v>6</v>
      </c>
    </row>
    <row r="176" spans="1:22" x14ac:dyDescent="0.25">
      <c r="A176" t="s">
        <v>29</v>
      </c>
      <c r="B176" t="s">
        <v>30</v>
      </c>
      <c r="C176">
        <v>2</v>
      </c>
      <c r="D176">
        <v>90</v>
      </c>
      <c r="E176">
        <v>10</v>
      </c>
      <c r="F176">
        <v>88101</v>
      </c>
      <c r="G176">
        <v>1</v>
      </c>
      <c r="H176">
        <v>7</v>
      </c>
      <c r="I176">
        <v>105</v>
      </c>
      <c r="J176">
        <v>117</v>
      </c>
      <c r="K176" s="1">
        <v>38878</v>
      </c>
      <c r="L176" s="5">
        <f t="shared" si="11"/>
        <v>10</v>
      </c>
      <c r="M176" s="5">
        <f t="shared" si="15"/>
        <v>6</v>
      </c>
      <c r="N176" s="5">
        <f t="shared" si="12"/>
        <v>2006</v>
      </c>
      <c r="O176" s="2">
        <v>0</v>
      </c>
      <c r="P176">
        <v>12.5</v>
      </c>
      <c r="R176">
        <v>6</v>
      </c>
    </row>
    <row r="177" spans="1:21" x14ac:dyDescent="0.25">
      <c r="A177" t="s">
        <v>29</v>
      </c>
      <c r="B177" t="s">
        <v>30</v>
      </c>
      <c r="C177">
        <v>2</v>
      </c>
      <c r="D177">
        <v>90</v>
      </c>
      <c r="E177">
        <v>10</v>
      </c>
      <c r="F177">
        <v>88101</v>
      </c>
      <c r="G177">
        <v>1</v>
      </c>
      <c r="H177">
        <v>7</v>
      </c>
      <c r="I177">
        <v>105</v>
      </c>
      <c r="J177">
        <v>117</v>
      </c>
      <c r="K177" s="1">
        <v>38884</v>
      </c>
      <c r="L177" s="5">
        <f t="shared" si="11"/>
        <v>16</v>
      </c>
      <c r="M177" s="5">
        <f t="shared" si="15"/>
        <v>6</v>
      </c>
      <c r="N177" s="5">
        <f t="shared" si="12"/>
        <v>2006</v>
      </c>
      <c r="O177" s="2">
        <v>0</v>
      </c>
      <c r="P177">
        <v>27.4</v>
      </c>
      <c r="R177">
        <v>6</v>
      </c>
    </row>
    <row r="178" spans="1:21" x14ac:dyDescent="0.25">
      <c r="A178" t="s">
        <v>29</v>
      </c>
      <c r="B178" t="s">
        <v>30</v>
      </c>
      <c r="C178">
        <v>2</v>
      </c>
      <c r="D178">
        <v>90</v>
      </c>
      <c r="E178">
        <v>10</v>
      </c>
      <c r="F178">
        <v>88101</v>
      </c>
      <c r="G178">
        <v>1</v>
      </c>
      <c r="H178">
        <v>7</v>
      </c>
      <c r="I178">
        <v>105</v>
      </c>
      <c r="J178">
        <v>117</v>
      </c>
      <c r="K178" s="1">
        <v>38890</v>
      </c>
      <c r="L178" s="5">
        <f t="shared" si="11"/>
        <v>22</v>
      </c>
      <c r="M178" s="5">
        <f t="shared" si="15"/>
        <v>6</v>
      </c>
      <c r="N178" s="5">
        <f t="shared" si="12"/>
        <v>2006</v>
      </c>
      <c r="O178" s="2">
        <v>0</v>
      </c>
      <c r="P178">
        <v>4.2</v>
      </c>
      <c r="R178">
        <v>6</v>
      </c>
      <c r="U178">
        <v>1</v>
      </c>
    </row>
    <row r="179" spans="1:21" x14ac:dyDescent="0.25">
      <c r="A179" t="s">
        <v>29</v>
      </c>
      <c r="B179" t="s">
        <v>30</v>
      </c>
      <c r="C179">
        <v>2</v>
      </c>
      <c r="D179">
        <v>90</v>
      </c>
      <c r="E179">
        <v>10</v>
      </c>
      <c r="F179">
        <v>88101</v>
      </c>
      <c r="G179">
        <v>1</v>
      </c>
      <c r="H179">
        <v>7</v>
      </c>
      <c r="I179">
        <v>105</v>
      </c>
      <c r="J179">
        <v>117</v>
      </c>
      <c r="K179" s="1">
        <v>38896</v>
      </c>
      <c r="L179" s="5">
        <f t="shared" si="11"/>
        <v>28</v>
      </c>
      <c r="M179" s="5">
        <f t="shared" si="15"/>
        <v>6</v>
      </c>
      <c r="N179" s="5">
        <f t="shared" si="12"/>
        <v>2006</v>
      </c>
      <c r="O179" s="2">
        <v>0</v>
      </c>
      <c r="P179">
        <v>4.0999999999999996</v>
      </c>
      <c r="R179">
        <v>6</v>
      </c>
    </row>
    <row r="180" spans="1:21" x14ac:dyDescent="0.25">
      <c r="A180" t="s">
        <v>29</v>
      </c>
      <c r="B180" t="s">
        <v>30</v>
      </c>
      <c r="C180">
        <v>2</v>
      </c>
      <c r="D180">
        <v>90</v>
      </c>
      <c r="E180">
        <v>10</v>
      </c>
      <c r="F180">
        <v>88101</v>
      </c>
      <c r="G180">
        <v>1</v>
      </c>
      <c r="H180">
        <v>7</v>
      </c>
      <c r="I180">
        <v>105</v>
      </c>
      <c r="J180">
        <v>117</v>
      </c>
      <c r="K180" s="1">
        <v>38902</v>
      </c>
      <c r="L180" s="5">
        <f t="shared" si="11"/>
        <v>4</v>
      </c>
      <c r="M180" s="5">
        <f t="shared" si="15"/>
        <v>7</v>
      </c>
      <c r="N180" s="5">
        <f t="shared" si="12"/>
        <v>2006</v>
      </c>
      <c r="O180" s="2">
        <v>0</v>
      </c>
      <c r="P180">
        <v>4</v>
      </c>
      <c r="R180">
        <v>6</v>
      </c>
    </row>
    <row r="181" spans="1:21" x14ac:dyDescent="0.25">
      <c r="A181" t="s">
        <v>29</v>
      </c>
      <c r="B181" t="s">
        <v>30</v>
      </c>
      <c r="C181">
        <v>2</v>
      </c>
      <c r="D181">
        <v>90</v>
      </c>
      <c r="E181">
        <v>10</v>
      </c>
      <c r="F181">
        <v>88101</v>
      </c>
      <c r="G181">
        <v>1</v>
      </c>
      <c r="H181">
        <v>7</v>
      </c>
      <c r="I181">
        <v>105</v>
      </c>
      <c r="J181">
        <v>117</v>
      </c>
      <c r="K181" s="1">
        <v>38908</v>
      </c>
      <c r="L181" s="5">
        <f t="shared" si="11"/>
        <v>10</v>
      </c>
      <c r="M181" s="5">
        <f t="shared" si="15"/>
        <v>7</v>
      </c>
      <c r="N181" s="5">
        <f t="shared" si="12"/>
        <v>2006</v>
      </c>
      <c r="O181" s="2">
        <v>0</v>
      </c>
      <c r="P181">
        <v>2.7</v>
      </c>
      <c r="R181">
        <v>6</v>
      </c>
    </row>
    <row r="182" spans="1:21" x14ac:dyDescent="0.25">
      <c r="A182" t="s">
        <v>29</v>
      </c>
      <c r="B182" t="s">
        <v>30</v>
      </c>
      <c r="C182">
        <v>2</v>
      </c>
      <c r="D182">
        <v>90</v>
      </c>
      <c r="E182">
        <v>10</v>
      </c>
      <c r="F182">
        <v>88101</v>
      </c>
      <c r="G182">
        <v>1</v>
      </c>
      <c r="H182">
        <v>7</v>
      </c>
      <c r="I182">
        <v>105</v>
      </c>
      <c r="J182">
        <v>117</v>
      </c>
      <c r="K182" s="1">
        <v>38914</v>
      </c>
      <c r="L182" s="5">
        <f t="shared" si="11"/>
        <v>16</v>
      </c>
      <c r="M182" s="5">
        <f t="shared" si="15"/>
        <v>7</v>
      </c>
      <c r="N182" s="5">
        <f t="shared" si="12"/>
        <v>2006</v>
      </c>
      <c r="O182" s="2">
        <v>0</v>
      </c>
      <c r="P182">
        <v>1.7</v>
      </c>
      <c r="R182">
        <v>6</v>
      </c>
    </row>
    <row r="183" spans="1:21" x14ac:dyDescent="0.25">
      <c r="A183" t="s">
        <v>29</v>
      </c>
      <c r="B183" t="s">
        <v>30</v>
      </c>
      <c r="C183">
        <v>2</v>
      </c>
      <c r="D183">
        <v>90</v>
      </c>
      <c r="E183">
        <v>10</v>
      </c>
      <c r="F183">
        <v>88101</v>
      </c>
      <c r="G183">
        <v>1</v>
      </c>
      <c r="H183">
        <v>7</v>
      </c>
      <c r="I183">
        <v>105</v>
      </c>
      <c r="J183">
        <v>117</v>
      </c>
      <c r="K183" s="1">
        <v>38920</v>
      </c>
      <c r="L183" s="5">
        <f t="shared" si="11"/>
        <v>22</v>
      </c>
      <c r="M183" s="5">
        <f t="shared" si="15"/>
        <v>7</v>
      </c>
      <c r="N183" s="5">
        <f t="shared" si="12"/>
        <v>2006</v>
      </c>
      <c r="O183" s="2">
        <v>0</v>
      </c>
      <c r="P183">
        <v>4.5999999999999996</v>
      </c>
      <c r="R183">
        <v>6</v>
      </c>
    </row>
    <row r="184" spans="1:21" x14ac:dyDescent="0.25">
      <c r="A184" t="s">
        <v>29</v>
      </c>
      <c r="B184" t="s">
        <v>30</v>
      </c>
      <c r="C184">
        <v>2</v>
      </c>
      <c r="D184">
        <v>90</v>
      </c>
      <c r="E184">
        <v>10</v>
      </c>
      <c r="F184">
        <v>88101</v>
      </c>
      <c r="G184">
        <v>1</v>
      </c>
      <c r="H184">
        <v>7</v>
      </c>
      <c r="I184">
        <v>105</v>
      </c>
      <c r="J184">
        <v>117</v>
      </c>
      <c r="K184" s="1">
        <v>38926</v>
      </c>
      <c r="L184" s="5">
        <f t="shared" si="11"/>
        <v>28</v>
      </c>
      <c r="M184" s="5">
        <f t="shared" si="15"/>
        <v>7</v>
      </c>
      <c r="N184" s="5">
        <f t="shared" si="12"/>
        <v>2006</v>
      </c>
      <c r="O184" s="2">
        <v>0</v>
      </c>
      <c r="P184">
        <v>3.8</v>
      </c>
      <c r="R184">
        <v>6</v>
      </c>
    </row>
    <row r="185" spans="1:21" x14ac:dyDescent="0.25">
      <c r="A185" t="s">
        <v>29</v>
      </c>
      <c r="B185" t="s">
        <v>30</v>
      </c>
      <c r="C185">
        <v>2</v>
      </c>
      <c r="D185">
        <v>90</v>
      </c>
      <c r="E185">
        <v>10</v>
      </c>
      <c r="F185">
        <v>88101</v>
      </c>
      <c r="G185">
        <v>1</v>
      </c>
      <c r="H185">
        <v>7</v>
      </c>
      <c r="I185">
        <v>105</v>
      </c>
      <c r="J185">
        <v>117</v>
      </c>
      <c r="K185" s="1">
        <v>38932</v>
      </c>
      <c r="L185" s="5">
        <f t="shared" si="11"/>
        <v>3</v>
      </c>
      <c r="M185" s="5">
        <f t="shared" si="15"/>
        <v>8</v>
      </c>
      <c r="N185" s="5">
        <f t="shared" si="12"/>
        <v>2006</v>
      </c>
      <c r="O185" s="2">
        <v>0</v>
      </c>
      <c r="P185">
        <v>2.9</v>
      </c>
      <c r="R185">
        <v>6</v>
      </c>
    </row>
    <row r="186" spans="1:21" x14ac:dyDescent="0.25">
      <c r="A186" t="s">
        <v>29</v>
      </c>
      <c r="B186" t="s">
        <v>30</v>
      </c>
      <c r="C186">
        <v>2</v>
      </c>
      <c r="D186">
        <v>90</v>
      </c>
      <c r="E186">
        <v>10</v>
      </c>
      <c r="F186">
        <v>88101</v>
      </c>
      <c r="G186">
        <v>1</v>
      </c>
      <c r="H186">
        <v>7</v>
      </c>
      <c r="I186">
        <v>105</v>
      </c>
      <c r="J186">
        <v>117</v>
      </c>
      <c r="K186" s="1">
        <v>38938</v>
      </c>
      <c r="L186" s="5">
        <f t="shared" si="11"/>
        <v>9</v>
      </c>
      <c r="M186" s="5">
        <f t="shared" si="15"/>
        <v>8</v>
      </c>
      <c r="N186" s="5">
        <f t="shared" si="12"/>
        <v>2006</v>
      </c>
      <c r="O186" s="2">
        <v>0</v>
      </c>
      <c r="P186">
        <v>4</v>
      </c>
      <c r="R186">
        <v>6</v>
      </c>
    </row>
    <row r="187" spans="1:21" x14ac:dyDescent="0.25">
      <c r="A187" t="s">
        <v>29</v>
      </c>
      <c r="B187" t="s">
        <v>30</v>
      </c>
      <c r="C187">
        <v>2</v>
      </c>
      <c r="D187">
        <v>90</v>
      </c>
      <c r="E187">
        <v>10</v>
      </c>
      <c r="F187">
        <v>88101</v>
      </c>
      <c r="G187">
        <v>1</v>
      </c>
      <c r="H187">
        <v>7</v>
      </c>
      <c r="I187">
        <v>105</v>
      </c>
      <c r="J187">
        <v>117</v>
      </c>
      <c r="K187" s="1">
        <v>38944</v>
      </c>
      <c r="L187" s="5">
        <f t="shared" si="11"/>
        <v>15</v>
      </c>
      <c r="M187" s="5">
        <f t="shared" si="15"/>
        <v>8</v>
      </c>
      <c r="N187" s="5">
        <f t="shared" si="12"/>
        <v>2006</v>
      </c>
      <c r="O187" s="2">
        <v>0</v>
      </c>
      <c r="P187">
        <v>2</v>
      </c>
      <c r="R187">
        <v>6</v>
      </c>
    </row>
    <row r="188" spans="1:21" x14ac:dyDescent="0.25">
      <c r="A188" t="s">
        <v>29</v>
      </c>
      <c r="B188" t="s">
        <v>30</v>
      </c>
      <c r="C188">
        <v>2</v>
      </c>
      <c r="D188">
        <v>90</v>
      </c>
      <c r="E188">
        <v>10</v>
      </c>
      <c r="F188">
        <v>88101</v>
      </c>
      <c r="G188">
        <v>1</v>
      </c>
      <c r="H188">
        <v>7</v>
      </c>
      <c r="I188">
        <v>105</v>
      </c>
      <c r="J188">
        <v>117</v>
      </c>
      <c r="K188" s="1">
        <v>38950</v>
      </c>
      <c r="L188" s="5">
        <f t="shared" si="11"/>
        <v>21</v>
      </c>
      <c r="M188" s="5">
        <f t="shared" si="15"/>
        <v>8</v>
      </c>
      <c r="N188" s="5">
        <f t="shared" si="12"/>
        <v>2006</v>
      </c>
      <c r="O188" s="2">
        <v>0</v>
      </c>
      <c r="P188">
        <v>2</v>
      </c>
      <c r="R188">
        <v>6</v>
      </c>
    </row>
    <row r="189" spans="1:21" x14ac:dyDescent="0.25">
      <c r="A189" t="s">
        <v>29</v>
      </c>
      <c r="B189" t="s">
        <v>30</v>
      </c>
      <c r="C189">
        <v>2</v>
      </c>
      <c r="D189">
        <v>90</v>
      </c>
      <c r="E189">
        <v>10</v>
      </c>
      <c r="F189">
        <v>88101</v>
      </c>
      <c r="G189">
        <v>1</v>
      </c>
      <c r="H189">
        <v>7</v>
      </c>
      <c r="I189">
        <v>105</v>
      </c>
      <c r="J189">
        <v>117</v>
      </c>
      <c r="K189" s="1">
        <v>38956</v>
      </c>
      <c r="L189" s="5">
        <f t="shared" si="11"/>
        <v>27</v>
      </c>
      <c r="M189" s="5">
        <f t="shared" si="15"/>
        <v>8</v>
      </c>
      <c r="N189" s="5">
        <f t="shared" si="12"/>
        <v>2006</v>
      </c>
      <c r="O189" s="2">
        <v>0</v>
      </c>
      <c r="P189">
        <v>3</v>
      </c>
      <c r="R189">
        <v>6</v>
      </c>
    </row>
    <row r="190" spans="1:21" x14ac:dyDescent="0.25">
      <c r="A190" t="s">
        <v>29</v>
      </c>
      <c r="B190" t="s">
        <v>30</v>
      </c>
      <c r="C190">
        <v>2</v>
      </c>
      <c r="D190">
        <v>90</v>
      </c>
      <c r="E190">
        <v>10</v>
      </c>
      <c r="F190">
        <v>88101</v>
      </c>
      <c r="G190">
        <v>1</v>
      </c>
      <c r="H190">
        <v>7</v>
      </c>
      <c r="I190">
        <v>105</v>
      </c>
      <c r="J190">
        <v>117</v>
      </c>
      <c r="K190" s="1">
        <v>39235</v>
      </c>
      <c r="L190" s="5">
        <f t="shared" si="11"/>
        <v>2</v>
      </c>
      <c r="M190" s="5">
        <f t="shared" ref="M190:M218" si="16">MONTH(K190)</f>
        <v>6</v>
      </c>
      <c r="N190" s="5">
        <f t="shared" si="12"/>
        <v>2007</v>
      </c>
      <c r="O190" s="2">
        <v>0</v>
      </c>
      <c r="P190">
        <v>4.0999999999999996</v>
      </c>
      <c r="R190">
        <v>6</v>
      </c>
    </row>
    <row r="191" spans="1:21" x14ac:dyDescent="0.25">
      <c r="A191" t="s">
        <v>29</v>
      </c>
      <c r="B191" t="s">
        <v>30</v>
      </c>
      <c r="C191">
        <v>2</v>
      </c>
      <c r="D191">
        <v>90</v>
      </c>
      <c r="E191">
        <v>10</v>
      </c>
      <c r="F191">
        <v>88101</v>
      </c>
      <c r="G191">
        <v>1</v>
      </c>
      <c r="H191">
        <v>7</v>
      </c>
      <c r="I191">
        <v>105</v>
      </c>
      <c r="J191">
        <v>117</v>
      </c>
      <c r="K191" s="1">
        <v>39244</v>
      </c>
      <c r="L191" s="5">
        <f t="shared" si="11"/>
        <v>11</v>
      </c>
      <c r="M191" s="5">
        <f t="shared" si="16"/>
        <v>6</v>
      </c>
      <c r="N191" s="5">
        <f t="shared" si="12"/>
        <v>2007</v>
      </c>
      <c r="O191" s="2">
        <v>0</v>
      </c>
      <c r="P191">
        <v>4.5</v>
      </c>
      <c r="R191">
        <v>6</v>
      </c>
    </row>
    <row r="192" spans="1:21" x14ac:dyDescent="0.25">
      <c r="A192" t="s">
        <v>29</v>
      </c>
      <c r="B192" t="s">
        <v>30</v>
      </c>
      <c r="C192">
        <v>2</v>
      </c>
      <c r="D192">
        <v>90</v>
      </c>
      <c r="E192">
        <v>10</v>
      </c>
      <c r="F192">
        <v>88101</v>
      </c>
      <c r="G192">
        <v>1</v>
      </c>
      <c r="H192">
        <v>7</v>
      </c>
      <c r="I192">
        <v>105</v>
      </c>
      <c r="J192">
        <v>117</v>
      </c>
      <c r="K192" s="1">
        <v>39247</v>
      </c>
      <c r="L192" s="5">
        <f t="shared" si="11"/>
        <v>14</v>
      </c>
      <c r="M192" s="5">
        <f t="shared" si="16"/>
        <v>6</v>
      </c>
      <c r="N192" s="5">
        <f t="shared" si="12"/>
        <v>2007</v>
      </c>
      <c r="O192" s="2">
        <v>0</v>
      </c>
      <c r="P192">
        <v>4</v>
      </c>
      <c r="R192">
        <v>6</v>
      </c>
    </row>
    <row r="193" spans="1:18" x14ac:dyDescent="0.25">
      <c r="A193" t="s">
        <v>29</v>
      </c>
      <c r="B193" t="s">
        <v>30</v>
      </c>
      <c r="C193">
        <v>2</v>
      </c>
      <c r="D193">
        <v>90</v>
      </c>
      <c r="E193">
        <v>10</v>
      </c>
      <c r="F193">
        <v>88101</v>
      </c>
      <c r="G193">
        <v>1</v>
      </c>
      <c r="H193">
        <v>7</v>
      </c>
      <c r="I193">
        <v>105</v>
      </c>
      <c r="J193">
        <v>117</v>
      </c>
      <c r="K193" s="1">
        <v>39250</v>
      </c>
      <c r="L193" s="5">
        <f t="shared" si="11"/>
        <v>17</v>
      </c>
      <c r="M193" s="5">
        <f t="shared" si="16"/>
        <v>6</v>
      </c>
      <c r="N193" s="5">
        <f t="shared" si="12"/>
        <v>2007</v>
      </c>
      <c r="O193" s="2">
        <v>0</v>
      </c>
      <c r="P193">
        <v>3.8</v>
      </c>
      <c r="R193">
        <v>6</v>
      </c>
    </row>
    <row r="194" spans="1:18" x14ac:dyDescent="0.25">
      <c r="A194" t="s">
        <v>29</v>
      </c>
      <c r="B194" t="s">
        <v>30</v>
      </c>
      <c r="C194">
        <v>2</v>
      </c>
      <c r="D194">
        <v>90</v>
      </c>
      <c r="E194">
        <v>10</v>
      </c>
      <c r="F194">
        <v>88101</v>
      </c>
      <c r="G194">
        <v>1</v>
      </c>
      <c r="H194">
        <v>7</v>
      </c>
      <c r="I194">
        <v>105</v>
      </c>
      <c r="J194">
        <v>117</v>
      </c>
      <c r="K194" s="1">
        <v>39253</v>
      </c>
      <c r="L194" s="5">
        <f t="shared" si="11"/>
        <v>20</v>
      </c>
      <c r="M194" s="5">
        <f t="shared" si="16"/>
        <v>6</v>
      </c>
      <c r="N194" s="5">
        <f t="shared" si="12"/>
        <v>2007</v>
      </c>
      <c r="O194" s="2">
        <v>0</v>
      </c>
      <c r="P194">
        <v>5.2</v>
      </c>
      <c r="R194">
        <v>6</v>
      </c>
    </row>
    <row r="195" spans="1:18" x14ac:dyDescent="0.25">
      <c r="A195" t="s">
        <v>29</v>
      </c>
      <c r="B195" t="s">
        <v>30</v>
      </c>
      <c r="C195">
        <v>2</v>
      </c>
      <c r="D195">
        <v>90</v>
      </c>
      <c r="E195">
        <v>10</v>
      </c>
      <c r="F195">
        <v>88101</v>
      </c>
      <c r="G195">
        <v>1</v>
      </c>
      <c r="H195">
        <v>7</v>
      </c>
      <c r="I195">
        <v>105</v>
      </c>
      <c r="J195">
        <v>117</v>
      </c>
      <c r="K195" s="1">
        <v>39256</v>
      </c>
      <c r="L195" s="5">
        <f t="shared" ref="L195:L258" si="17">DAY(K195)</f>
        <v>23</v>
      </c>
      <c r="M195" s="5">
        <f t="shared" si="16"/>
        <v>6</v>
      </c>
      <c r="N195" s="5">
        <f t="shared" ref="N195:N258" si="18">YEAR(K195)</f>
        <v>2007</v>
      </c>
      <c r="O195" s="2">
        <v>0</v>
      </c>
      <c r="P195">
        <v>12.4</v>
      </c>
      <c r="R195">
        <v>6</v>
      </c>
    </row>
    <row r="196" spans="1:18" x14ac:dyDescent="0.25">
      <c r="A196" t="s">
        <v>29</v>
      </c>
      <c r="B196" t="s">
        <v>30</v>
      </c>
      <c r="C196">
        <v>2</v>
      </c>
      <c r="D196">
        <v>90</v>
      </c>
      <c r="E196">
        <v>10</v>
      </c>
      <c r="F196">
        <v>88101</v>
      </c>
      <c r="G196">
        <v>1</v>
      </c>
      <c r="H196">
        <v>7</v>
      </c>
      <c r="I196">
        <v>105</v>
      </c>
      <c r="J196">
        <v>117</v>
      </c>
      <c r="K196" s="1">
        <v>39259</v>
      </c>
      <c r="L196" s="5">
        <f t="shared" si="17"/>
        <v>26</v>
      </c>
      <c r="M196" s="5">
        <f t="shared" si="16"/>
        <v>6</v>
      </c>
      <c r="N196" s="5">
        <f t="shared" si="18"/>
        <v>2007</v>
      </c>
      <c r="O196" s="2">
        <v>0</v>
      </c>
      <c r="P196">
        <v>1.7</v>
      </c>
      <c r="R196">
        <v>6</v>
      </c>
    </row>
    <row r="197" spans="1:18" x14ac:dyDescent="0.25">
      <c r="A197" t="s">
        <v>29</v>
      </c>
      <c r="B197" t="s">
        <v>30</v>
      </c>
      <c r="C197">
        <v>2</v>
      </c>
      <c r="D197">
        <v>90</v>
      </c>
      <c r="E197">
        <v>10</v>
      </c>
      <c r="F197">
        <v>88101</v>
      </c>
      <c r="G197">
        <v>1</v>
      </c>
      <c r="H197">
        <v>7</v>
      </c>
      <c r="I197">
        <v>105</v>
      </c>
      <c r="J197">
        <v>117</v>
      </c>
      <c r="K197" s="1">
        <v>39262</v>
      </c>
      <c r="L197" s="5">
        <f t="shared" si="17"/>
        <v>29</v>
      </c>
      <c r="M197" s="5">
        <f t="shared" si="16"/>
        <v>6</v>
      </c>
      <c r="N197" s="5">
        <f t="shared" si="18"/>
        <v>2007</v>
      </c>
      <c r="O197" s="2">
        <v>0</v>
      </c>
      <c r="P197">
        <v>5.6</v>
      </c>
      <c r="R197">
        <v>6</v>
      </c>
    </row>
    <row r="198" spans="1:18" x14ac:dyDescent="0.25">
      <c r="A198" t="s">
        <v>29</v>
      </c>
      <c r="B198" t="s">
        <v>30</v>
      </c>
      <c r="C198">
        <v>2</v>
      </c>
      <c r="D198">
        <v>90</v>
      </c>
      <c r="E198">
        <v>10</v>
      </c>
      <c r="F198">
        <v>88101</v>
      </c>
      <c r="G198">
        <v>1</v>
      </c>
      <c r="H198">
        <v>7</v>
      </c>
      <c r="I198">
        <v>105</v>
      </c>
      <c r="J198">
        <v>117</v>
      </c>
      <c r="K198" s="1">
        <v>39265</v>
      </c>
      <c r="L198" s="5">
        <f t="shared" si="17"/>
        <v>2</v>
      </c>
      <c r="M198" s="5">
        <f t="shared" si="16"/>
        <v>7</v>
      </c>
      <c r="N198" s="5">
        <f t="shared" si="18"/>
        <v>2007</v>
      </c>
      <c r="O198" s="2">
        <v>0</v>
      </c>
      <c r="P198">
        <v>8.8000000000000007</v>
      </c>
      <c r="R198">
        <v>6</v>
      </c>
    </row>
    <row r="199" spans="1:18" x14ac:dyDescent="0.25">
      <c r="A199" t="s">
        <v>29</v>
      </c>
      <c r="B199" t="s">
        <v>30</v>
      </c>
      <c r="C199">
        <v>2</v>
      </c>
      <c r="D199">
        <v>90</v>
      </c>
      <c r="E199">
        <v>10</v>
      </c>
      <c r="F199">
        <v>88101</v>
      </c>
      <c r="G199">
        <v>1</v>
      </c>
      <c r="H199">
        <v>7</v>
      </c>
      <c r="I199">
        <v>105</v>
      </c>
      <c r="J199">
        <v>117</v>
      </c>
      <c r="K199" s="1">
        <v>39268</v>
      </c>
      <c r="L199" s="5">
        <f t="shared" si="17"/>
        <v>5</v>
      </c>
      <c r="M199" s="5">
        <f t="shared" si="16"/>
        <v>7</v>
      </c>
      <c r="N199" s="5">
        <f t="shared" si="18"/>
        <v>2007</v>
      </c>
      <c r="O199" s="2">
        <v>0</v>
      </c>
      <c r="P199">
        <v>5.7</v>
      </c>
      <c r="R199">
        <v>6</v>
      </c>
    </row>
    <row r="200" spans="1:18" x14ac:dyDescent="0.25">
      <c r="A200" t="s">
        <v>29</v>
      </c>
      <c r="B200" t="s">
        <v>30</v>
      </c>
      <c r="C200">
        <v>2</v>
      </c>
      <c r="D200">
        <v>90</v>
      </c>
      <c r="E200">
        <v>10</v>
      </c>
      <c r="F200">
        <v>88101</v>
      </c>
      <c r="G200">
        <v>1</v>
      </c>
      <c r="H200">
        <v>7</v>
      </c>
      <c r="I200">
        <v>105</v>
      </c>
      <c r="J200">
        <v>117</v>
      </c>
      <c r="K200" s="1">
        <v>39271</v>
      </c>
      <c r="L200" s="5">
        <f t="shared" si="17"/>
        <v>8</v>
      </c>
      <c r="M200" s="5">
        <f t="shared" si="16"/>
        <v>7</v>
      </c>
      <c r="N200" s="5">
        <f t="shared" si="18"/>
        <v>2007</v>
      </c>
      <c r="O200" s="2">
        <v>0</v>
      </c>
      <c r="P200">
        <v>5.3</v>
      </c>
      <c r="R200">
        <v>6</v>
      </c>
    </row>
    <row r="201" spans="1:18" x14ac:dyDescent="0.25">
      <c r="A201" t="s">
        <v>29</v>
      </c>
      <c r="B201" t="s">
        <v>30</v>
      </c>
      <c r="C201">
        <v>2</v>
      </c>
      <c r="D201">
        <v>90</v>
      </c>
      <c r="E201">
        <v>10</v>
      </c>
      <c r="F201">
        <v>88101</v>
      </c>
      <c r="G201">
        <v>1</v>
      </c>
      <c r="H201">
        <v>7</v>
      </c>
      <c r="I201">
        <v>105</v>
      </c>
      <c r="J201">
        <v>117</v>
      </c>
      <c r="K201" s="1">
        <v>39274</v>
      </c>
      <c r="L201" s="5">
        <f t="shared" si="17"/>
        <v>11</v>
      </c>
      <c r="M201" s="5">
        <f t="shared" si="16"/>
        <v>7</v>
      </c>
      <c r="N201" s="5">
        <f t="shared" si="18"/>
        <v>2007</v>
      </c>
      <c r="O201" s="2">
        <v>0</v>
      </c>
      <c r="P201">
        <v>1.7</v>
      </c>
      <c r="R201">
        <v>6</v>
      </c>
    </row>
    <row r="202" spans="1:18" x14ac:dyDescent="0.25">
      <c r="A202" t="s">
        <v>29</v>
      </c>
      <c r="B202" t="s">
        <v>30</v>
      </c>
      <c r="C202">
        <v>2</v>
      </c>
      <c r="D202">
        <v>90</v>
      </c>
      <c r="E202">
        <v>10</v>
      </c>
      <c r="F202">
        <v>88101</v>
      </c>
      <c r="G202">
        <v>1</v>
      </c>
      <c r="H202">
        <v>7</v>
      </c>
      <c r="I202">
        <v>105</v>
      </c>
      <c r="J202">
        <v>117</v>
      </c>
      <c r="K202" s="1">
        <v>39277</v>
      </c>
      <c r="L202" s="5">
        <f t="shared" si="17"/>
        <v>14</v>
      </c>
      <c r="M202" s="5">
        <f t="shared" si="16"/>
        <v>7</v>
      </c>
      <c r="N202" s="5">
        <f t="shared" si="18"/>
        <v>2007</v>
      </c>
      <c r="O202" s="2">
        <v>0</v>
      </c>
      <c r="P202">
        <v>1.9</v>
      </c>
      <c r="R202">
        <v>6</v>
      </c>
    </row>
    <row r="203" spans="1:18" x14ac:dyDescent="0.25">
      <c r="A203" t="s">
        <v>29</v>
      </c>
      <c r="B203" t="s">
        <v>30</v>
      </c>
      <c r="C203">
        <v>2</v>
      </c>
      <c r="D203">
        <v>90</v>
      </c>
      <c r="E203">
        <v>10</v>
      </c>
      <c r="F203">
        <v>88101</v>
      </c>
      <c r="G203">
        <v>1</v>
      </c>
      <c r="H203">
        <v>7</v>
      </c>
      <c r="I203">
        <v>105</v>
      </c>
      <c r="J203">
        <v>117</v>
      </c>
      <c r="K203" s="1">
        <v>39280</v>
      </c>
      <c r="L203" s="5">
        <f t="shared" si="17"/>
        <v>17</v>
      </c>
      <c r="M203" s="5">
        <f t="shared" si="16"/>
        <v>7</v>
      </c>
      <c r="N203" s="5">
        <f t="shared" si="18"/>
        <v>2007</v>
      </c>
      <c r="O203" s="2">
        <v>0</v>
      </c>
      <c r="P203">
        <v>3</v>
      </c>
      <c r="R203">
        <v>6</v>
      </c>
    </row>
    <row r="204" spans="1:18" x14ac:dyDescent="0.25">
      <c r="A204" t="s">
        <v>29</v>
      </c>
      <c r="B204" t="s">
        <v>30</v>
      </c>
      <c r="C204">
        <v>2</v>
      </c>
      <c r="D204">
        <v>90</v>
      </c>
      <c r="E204">
        <v>10</v>
      </c>
      <c r="F204">
        <v>88101</v>
      </c>
      <c r="G204">
        <v>1</v>
      </c>
      <c r="H204">
        <v>7</v>
      </c>
      <c r="I204">
        <v>105</v>
      </c>
      <c r="J204">
        <v>117</v>
      </c>
      <c r="K204" s="1">
        <v>39283</v>
      </c>
      <c r="L204" s="5">
        <f t="shared" si="17"/>
        <v>20</v>
      </c>
      <c r="M204" s="5">
        <f t="shared" si="16"/>
        <v>7</v>
      </c>
      <c r="N204" s="5">
        <f t="shared" si="18"/>
        <v>2007</v>
      </c>
      <c r="O204" s="2">
        <v>0</v>
      </c>
      <c r="P204">
        <v>4.5</v>
      </c>
      <c r="R204">
        <v>6</v>
      </c>
    </row>
    <row r="205" spans="1:18" x14ac:dyDescent="0.25">
      <c r="A205" t="s">
        <v>29</v>
      </c>
      <c r="B205" t="s">
        <v>30</v>
      </c>
      <c r="C205">
        <v>2</v>
      </c>
      <c r="D205">
        <v>90</v>
      </c>
      <c r="E205">
        <v>10</v>
      </c>
      <c r="F205">
        <v>88101</v>
      </c>
      <c r="G205">
        <v>1</v>
      </c>
      <c r="H205">
        <v>7</v>
      </c>
      <c r="I205">
        <v>105</v>
      </c>
      <c r="J205">
        <v>117</v>
      </c>
      <c r="K205" s="1">
        <v>39286</v>
      </c>
      <c r="L205" s="5">
        <f t="shared" si="17"/>
        <v>23</v>
      </c>
      <c r="M205" s="5">
        <f t="shared" si="16"/>
        <v>7</v>
      </c>
      <c r="N205" s="5">
        <f t="shared" si="18"/>
        <v>2007</v>
      </c>
      <c r="O205" s="2">
        <v>0</v>
      </c>
      <c r="P205">
        <v>3.2</v>
      </c>
      <c r="R205">
        <v>6</v>
      </c>
    </row>
    <row r="206" spans="1:18" x14ac:dyDescent="0.25">
      <c r="A206" t="s">
        <v>29</v>
      </c>
      <c r="B206" t="s">
        <v>30</v>
      </c>
      <c r="C206">
        <v>2</v>
      </c>
      <c r="D206">
        <v>90</v>
      </c>
      <c r="E206">
        <v>10</v>
      </c>
      <c r="F206">
        <v>88101</v>
      </c>
      <c r="G206">
        <v>1</v>
      </c>
      <c r="H206">
        <v>7</v>
      </c>
      <c r="I206">
        <v>105</v>
      </c>
      <c r="J206">
        <v>117</v>
      </c>
      <c r="K206" s="1">
        <v>39289</v>
      </c>
      <c r="L206" s="5">
        <f t="shared" si="17"/>
        <v>26</v>
      </c>
      <c r="M206" s="5">
        <f t="shared" si="16"/>
        <v>7</v>
      </c>
      <c r="N206" s="5">
        <f t="shared" si="18"/>
        <v>2007</v>
      </c>
      <c r="O206" s="2">
        <v>0</v>
      </c>
      <c r="P206">
        <v>4.7</v>
      </c>
      <c r="R206">
        <v>6</v>
      </c>
    </row>
    <row r="207" spans="1:18" x14ac:dyDescent="0.25">
      <c r="A207" t="s">
        <v>29</v>
      </c>
      <c r="B207" t="s">
        <v>30</v>
      </c>
      <c r="C207">
        <v>2</v>
      </c>
      <c r="D207">
        <v>90</v>
      </c>
      <c r="E207">
        <v>10</v>
      </c>
      <c r="F207">
        <v>88101</v>
      </c>
      <c r="G207">
        <v>1</v>
      </c>
      <c r="H207">
        <v>7</v>
      </c>
      <c r="I207">
        <v>105</v>
      </c>
      <c r="J207">
        <v>117</v>
      </c>
      <c r="K207" s="1">
        <v>39292</v>
      </c>
      <c r="L207" s="5">
        <f t="shared" si="17"/>
        <v>29</v>
      </c>
      <c r="M207" s="5">
        <f t="shared" si="16"/>
        <v>7</v>
      </c>
      <c r="N207" s="5">
        <f t="shared" si="18"/>
        <v>2007</v>
      </c>
      <c r="O207" s="2">
        <v>0</v>
      </c>
      <c r="P207">
        <v>2.8</v>
      </c>
      <c r="R207">
        <v>6</v>
      </c>
    </row>
    <row r="208" spans="1:18" x14ac:dyDescent="0.25">
      <c r="A208" t="s">
        <v>29</v>
      </c>
      <c r="B208" t="s">
        <v>30</v>
      </c>
      <c r="C208">
        <v>2</v>
      </c>
      <c r="D208">
        <v>90</v>
      </c>
      <c r="E208">
        <v>10</v>
      </c>
      <c r="F208">
        <v>88101</v>
      </c>
      <c r="G208">
        <v>1</v>
      </c>
      <c r="H208">
        <v>7</v>
      </c>
      <c r="I208">
        <v>105</v>
      </c>
      <c r="J208">
        <v>117</v>
      </c>
      <c r="K208" s="1">
        <v>39295</v>
      </c>
      <c r="L208" s="5">
        <f t="shared" si="17"/>
        <v>1</v>
      </c>
      <c r="M208" s="5">
        <f t="shared" si="16"/>
        <v>8</v>
      </c>
      <c r="N208" s="5">
        <f t="shared" si="18"/>
        <v>2007</v>
      </c>
      <c r="O208" s="2">
        <v>0</v>
      </c>
      <c r="P208">
        <v>2.7</v>
      </c>
      <c r="R208">
        <v>6</v>
      </c>
    </row>
    <row r="209" spans="1:18" x14ac:dyDescent="0.25">
      <c r="A209" t="s">
        <v>29</v>
      </c>
      <c r="B209" t="s">
        <v>30</v>
      </c>
      <c r="C209">
        <v>2</v>
      </c>
      <c r="D209">
        <v>90</v>
      </c>
      <c r="E209">
        <v>10</v>
      </c>
      <c r="F209">
        <v>88101</v>
      </c>
      <c r="G209">
        <v>1</v>
      </c>
      <c r="H209">
        <v>7</v>
      </c>
      <c r="I209">
        <v>105</v>
      </c>
      <c r="J209">
        <v>117</v>
      </c>
      <c r="K209" s="1">
        <v>39298</v>
      </c>
      <c r="L209" s="5">
        <f t="shared" si="17"/>
        <v>4</v>
      </c>
      <c r="M209" s="5">
        <f t="shared" si="16"/>
        <v>8</v>
      </c>
      <c r="N209" s="5">
        <f t="shared" si="18"/>
        <v>2007</v>
      </c>
      <c r="O209" s="2">
        <v>0</v>
      </c>
      <c r="P209">
        <v>2.4</v>
      </c>
      <c r="R209">
        <v>6</v>
      </c>
    </row>
    <row r="210" spans="1:18" x14ac:dyDescent="0.25">
      <c r="A210" t="s">
        <v>29</v>
      </c>
      <c r="B210" t="s">
        <v>30</v>
      </c>
      <c r="C210">
        <v>2</v>
      </c>
      <c r="D210">
        <v>90</v>
      </c>
      <c r="E210">
        <v>10</v>
      </c>
      <c r="F210">
        <v>88101</v>
      </c>
      <c r="G210">
        <v>1</v>
      </c>
      <c r="H210">
        <v>7</v>
      </c>
      <c r="I210">
        <v>105</v>
      </c>
      <c r="J210">
        <v>117</v>
      </c>
      <c r="K210" s="1">
        <v>39301</v>
      </c>
      <c r="L210" s="5">
        <f t="shared" si="17"/>
        <v>7</v>
      </c>
      <c r="M210" s="5">
        <f t="shared" si="16"/>
        <v>8</v>
      </c>
      <c r="N210" s="5">
        <f t="shared" si="18"/>
        <v>2007</v>
      </c>
      <c r="O210" s="2">
        <v>0</v>
      </c>
      <c r="P210">
        <v>1.7</v>
      </c>
      <c r="R210">
        <v>6</v>
      </c>
    </row>
    <row r="211" spans="1:18" x14ac:dyDescent="0.25">
      <c r="A211" t="s">
        <v>29</v>
      </c>
      <c r="B211" t="s">
        <v>30</v>
      </c>
      <c r="C211">
        <v>2</v>
      </c>
      <c r="D211">
        <v>90</v>
      </c>
      <c r="E211">
        <v>10</v>
      </c>
      <c r="F211">
        <v>88101</v>
      </c>
      <c r="G211">
        <v>1</v>
      </c>
      <c r="H211">
        <v>7</v>
      </c>
      <c r="I211">
        <v>105</v>
      </c>
      <c r="J211">
        <v>117</v>
      </c>
      <c r="K211" s="1">
        <v>39304</v>
      </c>
      <c r="L211" s="5">
        <f t="shared" si="17"/>
        <v>10</v>
      </c>
      <c r="M211" s="5">
        <f t="shared" si="16"/>
        <v>8</v>
      </c>
      <c r="N211" s="5">
        <f t="shared" si="18"/>
        <v>2007</v>
      </c>
      <c r="O211" s="2">
        <v>0</v>
      </c>
      <c r="P211">
        <v>4.2</v>
      </c>
      <c r="R211">
        <v>6</v>
      </c>
    </row>
    <row r="212" spans="1:18" x14ac:dyDescent="0.25">
      <c r="A212" t="s">
        <v>29</v>
      </c>
      <c r="B212" t="s">
        <v>30</v>
      </c>
      <c r="C212">
        <v>2</v>
      </c>
      <c r="D212">
        <v>90</v>
      </c>
      <c r="E212">
        <v>10</v>
      </c>
      <c r="F212">
        <v>88101</v>
      </c>
      <c r="G212">
        <v>1</v>
      </c>
      <c r="H212">
        <v>7</v>
      </c>
      <c r="I212">
        <v>105</v>
      </c>
      <c r="J212">
        <v>117</v>
      </c>
      <c r="K212" s="1">
        <v>39307</v>
      </c>
      <c r="L212" s="5">
        <f t="shared" si="17"/>
        <v>13</v>
      </c>
      <c r="M212" s="5">
        <f t="shared" si="16"/>
        <v>8</v>
      </c>
      <c r="N212" s="5">
        <f t="shared" si="18"/>
        <v>2007</v>
      </c>
      <c r="O212" s="2">
        <v>0</v>
      </c>
      <c r="P212">
        <v>1.4</v>
      </c>
      <c r="R212">
        <v>6</v>
      </c>
    </row>
    <row r="213" spans="1:18" x14ac:dyDescent="0.25">
      <c r="A213" t="s">
        <v>29</v>
      </c>
      <c r="B213" t="s">
        <v>30</v>
      </c>
      <c r="C213">
        <v>2</v>
      </c>
      <c r="D213">
        <v>90</v>
      </c>
      <c r="E213">
        <v>10</v>
      </c>
      <c r="F213">
        <v>88101</v>
      </c>
      <c r="G213">
        <v>1</v>
      </c>
      <c r="H213">
        <v>7</v>
      </c>
      <c r="I213">
        <v>105</v>
      </c>
      <c r="J213">
        <v>117</v>
      </c>
      <c r="K213" s="1">
        <v>39310</v>
      </c>
      <c r="L213" s="5">
        <f t="shared" si="17"/>
        <v>16</v>
      </c>
      <c r="M213" s="5">
        <f t="shared" si="16"/>
        <v>8</v>
      </c>
      <c r="N213" s="5">
        <f t="shared" si="18"/>
        <v>2007</v>
      </c>
      <c r="O213" s="2">
        <v>0</v>
      </c>
      <c r="P213">
        <v>4.7</v>
      </c>
      <c r="R213">
        <v>6</v>
      </c>
    </row>
    <row r="214" spans="1:18" x14ac:dyDescent="0.25">
      <c r="A214" t="s">
        <v>29</v>
      </c>
      <c r="B214" t="s">
        <v>30</v>
      </c>
      <c r="C214">
        <v>2</v>
      </c>
      <c r="D214">
        <v>90</v>
      </c>
      <c r="E214">
        <v>10</v>
      </c>
      <c r="F214">
        <v>88101</v>
      </c>
      <c r="G214">
        <v>1</v>
      </c>
      <c r="H214">
        <v>7</v>
      </c>
      <c r="I214">
        <v>105</v>
      </c>
      <c r="J214">
        <v>117</v>
      </c>
      <c r="K214" s="1">
        <v>39313</v>
      </c>
      <c r="L214" s="5">
        <f t="shared" si="17"/>
        <v>19</v>
      </c>
      <c r="M214" s="5">
        <f t="shared" si="16"/>
        <v>8</v>
      </c>
      <c r="N214" s="5">
        <f t="shared" si="18"/>
        <v>2007</v>
      </c>
      <c r="O214" s="2">
        <v>0</v>
      </c>
      <c r="P214">
        <v>3.5</v>
      </c>
      <c r="R214">
        <v>6</v>
      </c>
    </row>
    <row r="215" spans="1:18" x14ac:dyDescent="0.25">
      <c r="A215" t="s">
        <v>29</v>
      </c>
      <c r="B215" t="s">
        <v>30</v>
      </c>
      <c r="C215">
        <v>2</v>
      </c>
      <c r="D215">
        <v>90</v>
      </c>
      <c r="E215">
        <v>10</v>
      </c>
      <c r="F215">
        <v>88101</v>
      </c>
      <c r="G215">
        <v>1</v>
      </c>
      <c r="H215">
        <v>7</v>
      </c>
      <c r="I215">
        <v>105</v>
      </c>
      <c r="J215">
        <v>117</v>
      </c>
      <c r="K215" s="1">
        <v>39316</v>
      </c>
      <c r="L215" s="5">
        <f t="shared" si="17"/>
        <v>22</v>
      </c>
      <c r="M215" s="5">
        <f t="shared" si="16"/>
        <v>8</v>
      </c>
      <c r="N215" s="5">
        <f t="shared" si="18"/>
        <v>2007</v>
      </c>
      <c r="O215" s="2">
        <v>0</v>
      </c>
      <c r="P215">
        <v>3.3</v>
      </c>
      <c r="R215">
        <v>6</v>
      </c>
    </row>
    <row r="216" spans="1:18" x14ac:dyDescent="0.25">
      <c r="A216" t="s">
        <v>29</v>
      </c>
      <c r="B216" t="s">
        <v>30</v>
      </c>
      <c r="C216">
        <v>2</v>
      </c>
      <c r="D216">
        <v>90</v>
      </c>
      <c r="E216">
        <v>10</v>
      </c>
      <c r="F216">
        <v>88101</v>
      </c>
      <c r="G216">
        <v>1</v>
      </c>
      <c r="H216">
        <v>7</v>
      </c>
      <c r="I216">
        <v>105</v>
      </c>
      <c r="J216">
        <v>117</v>
      </c>
      <c r="K216" s="1">
        <v>39319</v>
      </c>
      <c r="L216" s="5">
        <f t="shared" si="17"/>
        <v>25</v>
      </c>
      <c r="M216" s="5">
        <f t="shared" si="16"/>
        <v>8</v>
      </c>
      <c r="N216" s="5">
        <f t="shared" si="18"/>
        <v>2007</v>
      </c>
      <c r="O216" s="2">
        <v>0</v>
      </c>
      <c r="P216">
        <v>3</v>
      </c>
      <c r="R216">
        <v>6</v>
      </c>
    </row>
    <row r="217" spans="1:18" x14ac:dyDescent="0.25">
      <c r="A217" t="s">
        <v>29</v>
      </c>
      <c r="B217" t="s">
        <v>30</v>
      </c>
      <c r="C217">
        <v>2</v>
      </c>
      <c r="D217">
        <v>90</v>
      </c>
      <c r="E217">
        <v>10</v>
      </c>
      <c r="F217">
        <v>88101</v>
      </c>
      <c r="G217">
        <v>1</v>
      </c>
      <c r="H217">
        <v>7</v>
      </c>
      <c r="I217">
        <v>105</v>
      </c>
      <c r="J217">
        <v>117</v>
      </c>
      <c r="K217" s="1">
        <v>39322</v>
      </c>
      <c r="L217" s="5">
        <f t="shared" si="17"/>
        <v>28</v>
      </c>
      <c r="M217" s="5">
        <f t="shared" si="16"/>
        <v>8</v>
      </c>
      <c r="N217" s="5">
        <f t="shared" si="18"/>
        <v>2007</v>
      </c>
      <c r="O217" s="2">
        <v>0</v>
      </c>
      <c r="P217">
        <v>4.3</v>
      </c>
      <c r="R217">
        <v>6</v>
      </c>
    </row>
    <row r="218" spans="1:18" x14ac:dyDescent="0.25">
      <c r="A218" t="s">
        <v>29</v>
      </c>
      <c r="B218" t="s">
        <v>30</v>
      </c>
      <c r="C218">
        <v>2</v>
      </c>
      <c r="D218">
        <v>90</v>
      </c>
      <c r="E218">
        <v>10</v>
      </c>
      <c r="F218">
        <v>88101</v>
      </c>
      <c r="G218">
        <v>1</v>
      </c>
      <c r="H218">
        <v>7</v>
      </c>
      <c r="I218">
        <v>105</v>
      </c>
      <c r="J218">
        <v>117</v>
      </c>
      <c r="K218" s="1">
        <v>39325</v>
      </c>
      <c r="L218" s="5">
        <f t="shared" si="17"/>
        <v>31</v>
      </c>
      <c r="M218" s="5">
        <f t="shared" si="16"/>
        <v>8</v>
      </c>
      <c r="N218" s="5">
        <f t="shared" si="18"/>
        <v>2007</v>
      </c>
      <c r="O218" s="2">
        <v>0</v>
      </c>
      <c r="P218">
        <v>5.7</v>
      </c>
      <c r="R218">
        <v>6</v>
      </c>
    </row>
    <row r="219" spans="1:18" x14ac:dyDescent="0.25">
      <c r="A219" t="s">
        <v>29</v>
      </c>
      <c r="B219" t="s">
        <v>30</v>
      </c>
      <c r="C219">
        <v>2</v>
      </c>
      <c r="D219">
        <v>90</v>
      </c>
      <c r="E219">
        <v>10</v>
      </c>
      <c r="F219">
        <v>88101</v>
      </c>
      <c r="G219">
        <v>1</v>
      </c>
      <c r="H219">
        <v>7</v>
      </c>
      <c r="I219">
        <v>105</v>
      </c>
      <c r="J219">
        <v>117</v>
      </c>
      <c r="K219" s="1">
        <v>39601</v>
      </c>
      <c r="L219" s="5">
        <f t="shared" si="17"/>
        <v>2</v>
      </c>
      <c r="M219" s="5">
        <f t="shared" ref="M219:M249" si="19">MONTH(K219)</f>
        <v>6</v>
      </c>
      <c r="N219" s="5">
        <f t="shared" si="18"/>
        <v>2008</v>
      </c>
      <c r="O219" s="2">
        <v>0</v>
      </c>
      <c r="P219">
        <v>5.0999999999999996</v>
      </c>
      <c r="R219">
        <v>6</v>
      </c>
    </row>
    <row r="220" spans="1:18" x14ac:dyDescent="0.25">
      <c r="A220" t="s">
        <v>29</v>
      </c>
      <c r="B220" t="s">
        <v>30</v>
      </c>
      <c r="C220">
        <v>2</v>
      </c>
      <c r="D220">
        <v>90</v>
      </c>
      <c r="E220">
        <v>10</v>
      </c>
      <c r="F220">
        <v>88101</v>
      </c>
      <c r="G220">
        <v>1</v>
      </c>
      <c r="H220">
        <v>7</v>
      </c>
      <c r="I220">
        <v>105</v>
      </c>
      <c r="J220">
        <v>117</v>
      </c>
      <c r="K220" s="1">
        <v>39604</v>
      </c>
      <c r="L220" s="5">
        <f t="shared" si="17"/>
        <v>5</v>
      </c>
      <c r="M220" s="5">
        <f t="shared" si="19"/>
        <v>6</v>
      </c>
      <c r="N220" s="5">
        <f t="shared" si="18"/>
        <v>2008</v>
      </c>
      <c r="O220" s="2">
        <v>0</v>
      </c>
      <c r="P220">
        <v>1.6</v>
      </c>
      <c r="R220">
        <v>6</v>
      </c>
    </row>
    <row r="221" spans="1:18" x14ac:dyDescent="0.25">
      <c r="A221" t="s">
        <v>29</v>
      </c>
      <c r="B221" t="s">
        <v>30</v>
      </c>
      <c r="C221">
        <v>2</v>
      </c>
      <c r="D221">
        <v>90</v>
      </c>
      <c r="E221">
        <v>10</v>
      </c>
      <c r="F221">
        <v>88101</v>
      </c>
      <c r="G221">
        <v>1</v>
      </c>
      <c r="H221">
        <v>7</v>
      </c>
      <c r="I221">
        <v>105</v>
      </c>
      <c r="J221">
        <v>117</v>
      </c>
      <c r="K221" s="1">
        <v>39607</v>
      </c>
      <c r="L221" s="5">
        <f t="shared" si="17"/>
        <v>8</v>
      </c>
      <c r="M221" s="5">
        <f t="shared" si="19"/>
        <v>6</v>
      </c>
      <c r="N221" s="5">
        <f t="shared" si="18"/>
        <v>2008</v>
      </c>
      <c r="O221" s="2">
        <v>0</v>
      </c>
      <c r="P221">
        <v>2.9</v>
      </c>
      <c r="R221">
        <v>6</v>
      </c>
    </row>
    <row r="222" spans="1:18" x14ac:dyDescent="0.25">
      <c r="A222" t="s">
        <v>29</v>
      </c>
      <c r="B222" t="s">
        <v>30</v>
      </c>
      <c r="C222">
        <v>2</v>
      </c>
      <c r="D222">
        <v>90</v>
      </c>
      <c r="E222">
        <v>10</v>
      </c>
      <c r="F222">
        <v>88101</v>
      </c>
      <c r="G222">
        <v>1</v>
      </c>
      <c r="H222">
        <v>7</v>
      </c>
      <c r="I222">
        <v>105</v>
      </c>
      <c r="J222">
        <v>117</v>
      </c>
      <c r="K222" s="1">
        <v>39610</v>
      </c>
      <c r="L222" s="5">
        <f t="shared" si="17"/>
        <v>11</v>
      </c>
      <c r="M222" s="5">
        <f t="shared" si="19"/>
        <v>6</v>
      </c>
      <c r="N222" s="5">
        <f t="shared" si="18"/>
        <v>2008</v>
      </c>
      <c r="O222" s="2">
        <v>0</v>
      </c>
      <c r="P222">
        <v>3.6</v>
      </c>
      <c r="R222">
        <v>6</v>
      </c>
    </row>
    <row r="223" spans="1:18" x14ac:dyDescent="0.25">
      <c r="A223" t="s">
        <v>29</v>
      </c>
      <c r="B223" t="s">
        <v>30</v>
      </c>
      <c r="C223">
        <v>2</v>
      </c>
      <c r="D223">
        <v>90</v>
      </c>
      <c r="E223">
        <v>10</v>
      </c>
      <c r="F223">
        <v>88101</v>
      </c>
      <c r="G223">
        <v>1</v>
      </c>
      <c r="H223">
        <v>7</v>
      </c>
      <c r="I223">
        <v>105</v>
      </c>
      <c r="J223">
        <v>117</v>
      </c>
      <c r="K223" s="1">
        <v>39613</v>
      </c>
      <c r="L223" s="5">
        <f t="shared" si="17"/>
        <v>14</v>
      </c>
      <c r="M223" s="5">
        <f t="shared" si="19"/>
        <v>6</v>
      </c>
      <c r="N223" s="5">
        <f t="shared" si="18"/>
        <v>2008</v>
      </c>
      <c r="O223" s="2">
        <v>0</v>
      </c>
      <c r="P223">
        <v>3.2</v>
      </c>
      <c r="R223">
        <v>6</v>
      </c>
    </row>
    <row r="224" spans="1:18" x14ac:dyDescent="0.25">
      <c r="A224" t="s">
        <v>29</v>
      </c>
      <c r="B224" t="s">
        <v>30</v>
      </c>
      <c r="C224">
        <v>2</v>
      </c>
      <c r="D224">
        <v>90</v>
      </c>
      <c r="E224">
        <v>10</v>
      </c>
      <c r="F224">
        <v>88101</v>
      </c>
      <c r="G224">
        <v>1</v>
      </c>
      <c r="H224">
        <v>7</v>
      </c>
      <c r="I224">
        <v>105</v>
      </c>
      <c r="J224">
        <v>117</v>
      </c>
      <c r="K224" s="1">
        <v>39616</v>
      </c>
      <c r="L224" s="5">
        <f t="shared" si="17"/>
        <v>17</v>
      </c>
      <c r="M224" s="5">
        <f t="shared" si="19"/>
        <v>6</v>
      </c>
      <c r="N224" s="5">
        <f t="shared" si="18"/>
        <v>2008</v>
      </c>
      <c r="O224" s="2">
        <v>0</v>
      </c>
      <c r="P224">
        <v>2.4</v>
      </c>
      <c r="R224">
        <v>6</v>
      </c>
    </row>
    <row r="225" spans="1:18" x14ac:dyDescent="0.25">
      <c r="A225" t="s">
        <v>29</v>
      </c>
      <c r="B225" t="s">
        <v>30</v>
      </c>
      <c r="C225">
        <v>2</v>
      </c>
      <c r="D225">
        <v>90</v>
      </c>
      <c r="E225">
        <v>10</v>
      </c>
      <c r="F225">
        <v>88101</v>
      </c>
      <c r="G225">
        <v>1</v>
      </c>
      <c r="H225">
        <v>7</v>
      </c>
      <c r="I225">
        <v>105</v>
      </c>
      <c r="J225">
        <v>117</v>
      </c>
      <c r="K225" s="1">
        <v>39619</v>
      </c>
      <c r="L225" s="5">
        <f t="shared" si="17"/>
        <v>20</v>
      </c>
      <c r="M225" s="5">
        <f t="shared" si="19"/>
        <v>6</v>
      </c>
      <c r="N225" s="5">
        <f t="shared" si="18"/>
        <v>2008</v>
      </c>
      <c r="O225" s="2">
        <v>0</v>
      </c>
      <c r="P225">
        <v>3.8</v>
      </c>
      <c r="R225">
        <v>6</v>
      </c>
    </row>
    <row r="226" spans="1:18" x14ac:dyDescent="0.25">
      <c r="A226" t="s">
        <v>29</v>
      </c>
      <c r="B226" t="s">
        <v>30</v>
      </c>
      <c r="C226">
        <v>2</v>
      </c>
      <c r="D226">
        <v>90</v>
      </c>
      <c r="E226">
        <v>10</v>
      </c>
      <c r="F226">
        <v>88101</v>
      </c>
      <c r="G226">
        <v>1</v>
      </c>
      <c r="H226">
        <v>7</v>
      </c>
      <c r="I226">
        <v>105</v>
      </c>
      <c r="J226">
        <v>117</v>
      </c>
      <c r="K226" s="1">
        <v>39622</v>
      </c>
      <c r="L226" s="5">
        <f t="shared" si="17"/>
        <v>23</v>
      </c>
      <c r="M226" s="5">
        <f t="shared" si="19"/>
        <v>6</v>
      </c>
      <c r="N226" s="5">
        <f t="shared" si="18"/>
        <v>2008</v>
      </c>
      <c r="O226" s="2">
        <v>0</v>
      </c>
      <c r="P226">
        <v>2.1</v>
      </c>
      <c r="R226">
        <v>6</v>
      </c>
    </row>
    <row r="227" spans="1:18" x14ac:dyDescent="0.25">
      <c r="A227" t="s">
        <v>29</v>
      </c>
      <c r="B227" t="s">
        <v>30</v>
      </c>
      <c r="C227">
        <v>2</v>
      </c>
      <c r="D227">
        <v>90</v>
      </c>
      <c r="E227">
        <v>10</v>
      </c>
      <c r="F227">
        <v>88101</v>
      </c>
      <c r="G227">
        <v>1</v>
      </c>
      <c r="H227">
        <v>7</v>
      </c>
      <c r="I227">
        <v>105</v>
      </c>
      <c r="J227">
        <v>117</v>
      </c>
      <c r="K227" s="1">
        <v>39625</v>
      </c>
      <c r="L227" s="5">
        <f t="shared" si="17"/>
        <v>26</v>
      </c>
      <c r="M227" s="5">
        <f t="shared" si="19"/>
        <v>6</v>
      </c>
      <c r="N227" s="5">
        <f t="shared" si="18"/>
        <v>2008</v>
      </c>
      <c r="O227" s="2">
        <v>0</v>
      </c>
      <c r="P227">
        <v>3.1</v>
      </c>
      <c r="R227">
        <v>6</v>
      </c>
    </row>
    <row r="228" spans="1:18" x14ac:dyDescent="0.25">
      <c r="A228" t="s">
        <v>29</v>
      </c>
      <c r="B228" t="s">
        <v>30</v>
      </c>
      <c r="C228">
        <v>2</v>
      </c>
      <c r="D228">
        <v>90</v>
      </c>
      <c r="E228">
        <v>10</v>
      </c>
      <c r="F228">
        <v>88101</v>
      </c>
      <c r="G228">
        <v>1</v>
      </c>
      <c r="H228">
        <v>7</v>
      </c>
      <c r="I228">
        <v>105</v>
      </c>
      <c r="J228">
        <v>117</v>
      </c>
      <c r="K228" s="1">
        <v>39628</v>
      </c>
      <c r="L228" s="5">
        <f t="shared" si="17"/>
        <v>29</v>
      </c>
      <c r="M228" s="5">
        <f t="shared" si="19"/>
        <v>6</v>
      </c>
      <c r="N228" s="5">
        <f t="shared" si="18"/>
        <v>2008</v>
      </c>
      <c r="O228" s="2">
        <v>0</v>
      </c>
      <c r="P228">
        <v>1.1000000000000001</v>
      </c>
      <c r="R228">
        <v>6</v>
      </c>
    </row>
    <row r="229" spans="1:18" x14ac:dyDescent="0.25">
      <c r="A229" t="s">
        <v>29</v>
      </c>
      <c r="B229" t="s">
        <v>30</v>
      </c>
      <c r="C229">
        <v>2</v>
      </c>
      <c r="D229">
        <v>90</v>
      </c>
      <c r="E229">
        <v>10</v>
      </c>
      <c r="F229">
        <v>88101</v>
      </c>
      <c r="G229">
        <v>1</v>
      </c>
      <c r="H229">
        <v>7</v>
      </c>
      <c r="I229">
        <v>105</v>
      </c>
      <c r="J229">
        <v>117</v>
      </c>
      <c r="K229" s="1">
        <v>39631</v>
      </c>
      <c r="L229" s="5">
        <f t="shared" si="17"/>
        <v>2</v>
      </c>
      <c r="M229" s="5">
        <f t="shared" si="19"/>
        <v>7</v>
      </c>
      <c r="N229" s="5">
        <f t="shared" si="18"/>
        <v>2008</v>
      </c>
      <c r="O229" s="2">
        <v>0</v>
      </c>
      <c r="P229">
        <v>2.4</v>
      </c>
      <c r="R229">
        <v>6</v>
      </c>
    </row>
    <row r="230" spans="1:18" x14ac:dyDescent="0.25">
      <c r="A230" t="s">
        <v>29</v>
      </c>
      <c r="B230" t="s">
        <v>30</v>
      </c>
      <c r="C230">
        <v>2</v>
      </c>
      <c r="D230">
        <v>90</v>
      </c>
      <c r="E230">
        <v>10</v>
      </c>
      <c r="F230">
        <v>88101</v>
      </c>
      <c r="G230">
        <v>1</v>
      </c>
      <c r="H230">
        <v>7</v>
      </c>
      <c r="I230">
        <v>105</v>
      </c>
      <c r="J230">
        <v>117</v>
      </c>
      <c r="K230" s="1">
        <v>39634</v>
      </c>
      <c r="L230" s="5">
        <f t="shared" si="17"/>
        <v>5</v>
      </c>
      <c r="M230" s="5">
        <f t="shared" si="19"/>
        <v>7</v>
      </c>
      <c r="N230" s="5">
        <f t="shared" si="18"/>
        <v>2008</v>
      </c>
      <c r="O230" s="2">
        <v>0</v>
      </c>
      <c r="P230">
        <v>6.4</v>
      </c>
      <c r="R230">
        <v>6</v>
      </c>
    </row>
    <row r="231" spans="1:18" x14ac:dyDescent="0.25">
      <c r="A231" t="s">
        <v>29</v>
      </c>
      <c r="B231" t="s">
        <v>30</v>
      </c>
      <c r="C231">
        <v>2</v>
      </c>
      <c r="D231">
        <v>90</v>
      </c>
      <c r="E231">
        <v>10</v>
      </c>
      <c r="F231">
        <v>88101</v>
      </c>
      <c r="G231">
        <v>1</v>
      </c>
      <c r="H231">
        <v>7</v>
      </c>
      <c r="I231">
        <v>105</v>
      </c>
      <c r="J231">
        <v>117</v>
      </c>
      <c r="K231" s="1">
        <v>39637</v>
      </c>
      <c r="L231" s="5">
        <f t="shared" si="17"/>
        <v>8</v>
      </c>
      <c r="M231" s="5">
        <f t="shared" si="19"/>
        <v>7</v>
      </c>
      <c r="N231" s="5">
        <f t="shared" si="18"/>
        <v>2008</v>
      </c>
      <c r="O231" s="2">
        <v>0</v>
      </c>
      <c r="P231">
        <v>3</v>
      </c>
      <c r="R231">
        <v>6</v>
      </c>
    </row>
    <row r="232" spans="1:18" x14ac:dyDescent="0.25">
      <c r="A232" t="s">
        <v>29</v>
      </c>
      <c r="B232" t="s">
        <v>30</v>
      </c>
      <c r="C232">
        <v>2</v>
      </c>
      <c r="D232">
        <v>90</v>
      </c>
      <c r="E232">
        <v>10</v>
      </c>
      <c r="F232">
        <v>88101</v>
      </c>
      <c r="G232">
        <v>1</v>
      </c>
      <c r="H232">
        <v>7</v>
      </c>
      <c r="I232">
        <v>105</v>
      </c>
      <c r="J232">
        <v>117</v>
      </c>
      <c r="K232" s="1">
        <v>39640</v>
      </c>
      <c r="L232" s="5">
        <f t="shared" si="17"/>
        <v>11</v>
      </c>
      <c r="M232" s="5">
        <f t="shared" si="19"/>
        <v>7</v>
      </c>
      <c r="N232" s="5">
        <f t="shared" si="18"/>
        <v>2008</v>
      </c>
      <c r="O232" s="2">
        <v>0</v>
      </c>
      <c r="P232">
        <v>8.1</v>
      </c>
      <c r="R232">
        <v>6</v>
      </c>
    </row>
    <row r="233" spans="1:18" x14ac:dyDescent="0.25">
      <c r="A233" t="s">
        <v>29</v>
      </c>
      <c r="B233" t="s">
        <v>30</v>
      </c>
      <c r="C233">
        <v>2</v>
      </c>
      <c r="D233">
        <v>90</v>
      </c>
      <c r="E233">
        <v>10</v>
      </c>
      <c r="F233">
        <v>88101</v>
      </c>
      <c r="G233">
        <v>1</v>
      </c>
      <c r="H233">
        <v>7</v>
      </c>
      <c r="I233">
        <v>105</v>
      </c>
      <c r="J233">
        <v>117</v>
      </c>
      <c r="K233" s="1">
        <v>39643</v>
      </c>
      <c r="L233" s="5">
        <f t="shared" si="17"/>
        <v>14</v>
      </c>
      <c r="M233" s="5">
        <f t="shared" si="19"/>
        <v>7</v>
      </c>
      <c r="N233" s="5">
        <f t="shared" si="18"/>
        <v>2008</v>
      </c>
      <c r="O233" s="2">
        <v>0</v>
      </c>
      <c r="P233">
        <v>2.1</v>
      </c>
      <c r="R233">
        <v>6</v>
      </c>
    </row>
    <row r="234" spans="1:18" x14ac:dyDescent="0.25">
      <c r="A234" t="s">
        <v>29</v>
      </c>
      <c r="B234" t="s">
        <v>30</v>
      </c>
      <c r="C234">
        <v>2</v>
      </c>
      <c r="D234">
        <v>90</v>
      </c>
      <c r="E234">
        <v>10</v>
      </c>
      <c r="F234">
        <v>88101</v>
      </c>
      <c r="G234">
        <v>1</v>
      </c>
      <c r="H234">
        <v>7</v>
      </c>
      <c r="I234">
        <v>105</v>
      </c>
      <c r="J234">
        <v>117</v>
      </c>
      <c r="K234" s="1">
        <v>39646</v>
      </c>
      <c r="L234" s="5">
        <f t="shared" si="17"/>
        <v>17</v>
      </c>
      <c r="M234" s="5">
        <f t="shared" si="19"/>
        <v>7</v>
      </c>
      <c r="N234" s="5">
        <f t="shared" si="18"/>
        <v>2008</v>
      </c>
      <c r="O234" s="2">
        <v>0</v>
      </c>
      <c r="P234">
        <v>2.7</v>
      </c>
      <c r="R234">
        <v>6</v>
      </c>
    </row>
    <row r="235" spans="1:18" x14ac:dyDescent="0.25">
      <c r="A235" t="s">
        <v>29</v>
      </c>
      <c r="B235" t="s">
        <v>30</v>
      </c>
      <c r="C235">
        <v>2</v>
      </c>
      <c r="D235">
        <v>90</v>
      </c>
      <c r="E235">
        <v>10</v>
      </c>
      <c r="F235">
        <v>88101</v>
      </c>
      <c r="G235">
        <v>1</v>
      </c>
      <c r="H235">
        <v>7</v>
      </c>
      <c r="I235">
        <v>105</v>
      </c>
      <c r="J235">
        <v>117</v>
      </c>
      <c r="K235" s="1">
        <v>39649</v>
      </c>
      <c r="L235" s="5">
        <f t="shared" si="17"/>
        <v>20</v>
      </c>
      <c r="M235" s="5">
        <f t="shared" si="19"/>
        <v>7</v>
      </c>
      <c r="N235" s="5">
        <f t="shared" si="18"/>
        <v>2008</v>
      </c>
      <c r="O235" s="2">
        <v>0</v>
      </c>
      <c r="P235">
        <v>1</v>
      </c>
      <c r="R235">
        <v>6</v>
      </c>
    </row>
    <row r="236" spans="1:18" x14ac:dyDescent="0.25">
      <c r="A236" t="s">
        <v>29</v>
      </c>
      <c r="B236" t="s">
        <v>30</v>
      </c>
      <c r="C236">
        <v>2</v>
      </c>
      <c r="D236">
        <v>90</v>
      </c>
      <c r="E236">
        <v>10</v>
      </c>
      <c r="F236">
        <v>88101</v>
      </c>
      <c r="G236">
        <v>1</v>
      </c>
      <c r="H236">
        <v>7</v>
      </c>
      <c r="I236">
        <v>105</v>
      </c>
      <c r="J236">
        <v>117</v>
      </c>
      <c r="K236" s="1">
        <v>39652</v>
      </c>
      <c r="L236" s="5">
        <f t="shared" si="17"/>
        <v>23</v>
      </c>
      <c r="M236" s="5">
        <f t="shared" si="19"/>
        <v>7</v>
      </c>
      <c r="N236" s="5">
        <f t="shared" si="18"/>
        <v>2008</v>
      </c>
      <c r="O236" s="2">
        <v>0</v>
      </c>
      <c r="P236">
        <v>2.1</v>
      </c>
      <c r="R236">
        <v>6</v>
      </c>
    </row>
    <row r="237" spans="1:18" x14ac:dyDescent="0.25">
      <c r="A237" t="s">
        <v>29</v>
      </c>
      <c r="B237" t="s">
        <v>30</v>
      </c>
      <c r="C237">
        <v>2</v>
      </c>
      <c r="D237">
        <v>90</v>
      </c>
      <c r="E237">
        <v>10</v>
      </c>
      <c r="F237">
        <v>88101</v>
      </c>
      <c r="G237">
        <v>1</v>
      </c>
      <c r="H237">
        <v>7</v>
      </c>
      <c r="I237">
        <v>105</v>
      </c>
      <c r="J237">
        <v>117</v>
      </c>
      <c r="K237" s="1">
        <v>39655</v>
      </c>
      <c r="L237" s="5">
        <f t="shared" si="17"/>
        <v>26</v>
      </c>
      <c r="M237" s="5">
        <f t="shared" si="19"/>
        <v>7</v>
      </c>
      <c r="N237" s="5">
        <f t="shared" si="18"/>
        <v>2008</v>
      </c>
      <c r="O237" s="2">
        <v>0</v>
      </c>
      <c r="P237">
        <v>2.4</v>
      </c>
      <c r="R237">
        <v>6</v>
      </c>
    </row>
    <row r="238" spans="1:18" x14ac:dyDescent="0.25">
      <c r="A238" t="s">
        <v>29</v>
      </c>
      <c r="B238" t="s">
        <v>30</v>
      </c>
      <c r="C238">
        <v>2</v>
      </c>
      <c r="D238">
        <v>90</v>
      </c>
      <c r="E238">
        <v>10</v>
      </c>
      <c r="F238">
        <v>88101</v>
      </c>
      <c r="G238">
        <v>1</v>
      </c>
      <c r="H238">
        <v>7</v>
      </c>
      <c r="I238">
        <v>105</v>
      </c>
      <c r="J238">
        <v>117</v>
      </c>
      <c r="K238" s="1">
        <v>39658</v>
      </c>
      <c r="L238" s="5">
        <f t="shared" si="17"/>
        <v>29</v>
      </c>
      <c r="M238" s="5">
        <f t="shared" si="19"/>
        <v>7</v>
      </c>
      <c r="N238" s="5">
        <f t="shared" si="18"/>
        <v>2008</v>
      </c>
      <c r="O238" s="2">
        <v>0</v>
      </c>
      <c r="P238">
        <v>1.5</v>
      </c>
      <c r="R238">
        <v>6</v>
      </c>
    </row>
    <row r="239" spans="1:18" x14ac:dyDescent="0.25">
      <c r="A239" t="s">
        <v>29</v>
      </c>
      <c r="B239" t="s">
        <v>30</v>
      </c>
      <c r="C239">
        <v>2</v>
      </c>
      <c r="D239">
        <v>90</v>
      </c>
      <c r="E239">
        <v>10</v>
      </c>
      <c r="F239">
        <v>88101</v>
      </c>
      <c r="G239">
        <v>1</v>
      </c>
      <c r="H239">
        <v>7</v>
      </c>
      <c r="I239">
        <v>105</v>
      </c>
      <c r="J239">
        <v>117</v>
      </c>
      <c r="K239" s="1">
        <v>39661</v>
      </c>
      <c r="L239" s="5">
        <f t="shared" si="17"/>
        <v>1</v>
      </c>
      <c r="M239" s="5">
        <f t="shared" si="19"/>
        <v>8</v>
      </c>
      <c r="N239" s="5">
        <f t="shared" si="18"/>
        <v>2008</v>
      </c>
      <c r="O239" s="2">
        <v>0</v>
      </c>
      <c r="P239">
        <v>2.7</v>
      </c>
      <c r="R239">
        <v>6</v>
      </c>
    </row>
    <row r="240" spans="1:18" x14ac:dyDescent="0.25">
      <c r="A240" t="s">
        <v>29</v>
      </c>
      <c r="B240" t="s">
        <v>30</v>
      </c>
      <c r="C240">
        <v>2</v>
      </c>
      <c r="D240">
        <v>90</v>
      </c>
      <c r="E240">
        <v>10</v>
      </c>
      <c r="F240">
        <v>88101</v>
      </c>
      <c r="G240">
        <v>1</v>
      </c>
      <c r="H240">
        <v>7</v>
      </c>
      <c r="I240">
        <v>105</v>
      </c>
      <c r="J240">
        <v>117</v>
      </c>
      <c r="K240" s="1">
        <v>39664</v>
      </c>
      <c r="L240" s="5">
        <f t="shared" si="17"/>
        <v>4</v>
      </c>
      <c r="M240" s="5">
        <f t="shared" si="19"/>
        <v>8</v>
      </c>
      <c r="N240" s="5">
        <f t="shared" si="18"/>
        <v>2008</v>
      </c>
      <c r="O240" s="2">
        <v>0</v>
      </c>
      <c r="P240">
        <v>3.1</v>
      </c>
      <c r="R240">
        <v>6</v>
      </c>
    </row>
    <row r="241" spans="1:21" x14ac:dyDescent="0.25">
      <c r="A241" t="s">
        <v>29</v>
      </c>
      <c r="B241" t="s">
        <v>30</v>
      </c>
      <c r="C241">
        <v>2</v>
      </c>
      <c r="D241">
        <v>90</v>
      </c>
      <c r="E241">
        <v>10</v>
      </c>
      <c r="F241">
        <v>88101</v>
      </c>
      <c r="G241">
        <v>1</v>
      </c>
      <c r="H241">
        <v>7</v>
      </c>
      <c r="I241">
        <v>105</v>
      </c>
      <c r="J241">
        <v>117</v>
      </c>
      <c r="K241" s="1">
        <v>39667</v>
      </c>
      <c r="L241" s="5">
        <f t="shared" si="17"/>
        <v>7</v>
      </c>
      <c r="M241" s="5">
        <f t="shared" si="19"/>
        <v>8</v>
      </c>
      <c r="N241" s="5">
        <f t="shared" si="18"/>
        <v>2008</v>
      </c>
      <c r="O241" s="2">
        <v>0</v>
      </c>
      <c r="P241">
        <v>2.1</v>
      </c>
      <c r="R241">
        <v>6</v>
      </c>
    </row>
    <row r="242" spans="1:21" x14ac:dyDescent="0.25">
      <c r="A242" t="s">
        <v>29</v>
      </c>
      <c r="B242" t="s">
        <v>30</v>
      </c>
      <c r="C242">
        <v>2</v>
      </c>
      <c r="D242">
        <v>90</v>
      </c>
      <c r="E242">
        <v>10</v>
      </c>
      <c r="F242">
        <v>88101</v>
      </c>
      <c r="G242">
        <v>1</v>
      </c>
      <c r="H242">
        <v>7</v>
      </c>
      <c r="I242">
        <v>105</v>
      </c>
      <c r="J242">
        <v>117</v>
      </c>
      <c r="K242" s="1">
        <v>39670</v>
      </c>
      <c r="L242" s="5">
        <f t="shared" si="17"/>
        <v>10</v>
      </c>
      <c r="M242" s="5">
        <f t="shared" si="19"/>
        <v>8</v>
      </c>
      <c r="N242" s="5">
        <f t="shared" si="18"/>
        <v>2008</v>
      </c>
      <c r="O242" s="2">
        <v>0</v>
      </c>
      <c r="P242">
        <v>1</v>
      </c>
      <c r="R242">
        <v>6</v>
      </c>
    </row>
    <row r="243" spans="1:21" x14ac:dyDescent="0.25">
      <c r="A243" t="s">
        <v>29</v>
      </c>
      <c r="B243" t="s">
        <v>30</v>
      </c>
      <c r="C243">
        <v>2</v>
      </c>
      <c r="D243">
        <v>90</v>
      </c>
      <c r="E243">
        <v>10</v>
      </c>
      <c r="F243">
        <v>88101</v>
      </c>
      <c r="G243">
        <v>1</v>
      </c>
      <c r="H243">
        <v>7</v>
      </c>
      <c r="I243">
        <v>105</v>
      </c>
      <c r="J243">
        <v>117</v>
      </c>
      <c r="K243" s="1">
        <v>39673</v>
      </c>
      <c r="L243" s="5">
        <f t="shared" si="17"/>
        <v>13</v>
      </c>
      <c r="M243" s="5">
        <f t="shared" si="19"/>
        <v>8</v>
      </c>
      <c r="N243" s="5">
        <f t="shared" si="18"/>
        <v>2008</v>
      </c>
      <c r="O243" s="2">
        <v>0</v>
      </c>
      <c r="P243">
        <v>1.8</v>
      </c>
      <c r="R243">
        <v>6</v>
      </c>
    </row>
    <row r="244" spans="1:21" x14ac:dyDescent="0.25">
      <c r="A244" t="s">
        <v>29</v>
      </c>
      <c r="B244" t="s">
        <v>30</v>
      </c>
      <c r="C244">
        <v>2</v>
      </c>
      <c r="D244">
        <v>90</v>
      </c>
      <c r="E244">
        <v>10</v>
      </c>
      <c r="F244">
        <v>88101</v>
      </c>
      <c r="G244">
        <v>1</v>
      </c>
      <c r="H244">
        <v>7</v>
      </c>
      <c r="I244">
        <v>105</v>
      </c>
      <c r="J244">
        <v>117</v>
      </c>
      <c r="K244" s="1">
        <v>39676</v>
      </c>
      <c r="L244" s="5">
        <f t="shared" si="17"/>
        <v>16</v>
      </c>
      <c r="M244" s="5">
        <f t="shared" si="19"/>
        <v>8</v>
      </c>
      <c r="N244" s="5">
        <f t="shared" si="18"/>
        <v>2008</v>
      </c>
      <c r="O244" s="2">
        <v>0</v>
      </c>
      <c r="P244">
        <v>2.7</v>
      </c>
      <c r="R244">
        <v>6</v>
      </c>
    </row>
    <row r="245" spans="1:21" x14ac:dyDescent="0.25">
      <c r="A245" t="s">
        <v>29</v>
      </c>
      <c r="B245" t="s">
        <v>30</v>
      </c>
      <c r="C245">
        <v>2</v>
      </c>
      <c r="D245">
        <v>90</v>
      </c>
      <c r="E245">
        <v>10</v>
      </c>
      <c r="F245">
        <v>88101</v>
      </c>
      <c r="G245">
        <v>1</v>
      </c>
      <c r="H245">
        <v>7</v>
      </c>
      <c r="I245">
        <v>105</v>
      </c>
      <c r="J245">
        <v>117</v>
      </c>
      <c r="K245" s="1">
        <v>39679</v>
      </c>
      <c r="L245" s="5">
        <f t="shared" si="17"/>
        <v>19</v>
      </c>
      <c r="M245" s="5">
        <f t="shared" si="19"/>
        <v>8</v>
      </c>
      <c r="N245" s="5">
        <f t="shared" si="18"/>
        <v>2008</v>
      </c>
      <c r="O245" s="2">
        <v>0</v>
      </c>
      <c r="P245">
        <v>2.2999999999999998</v>
      </c>
      <c r="R245">
        <v>6</v>
      </c>
    </row>
    <row r="246" spans="1:21" x14ac:dyDescent="0.25">
      <c r="A246" t="s">
        <v>29</v>
      </c>
      <c r="B246" t="s">
        <v>30</v>
      </c>
      <c r="C246">
        <v>2</v>
      </c>
      <c r="D246">
        <v>90</v>
      </c>
      <c r="E246">
        <v>10</v>
      </c>
      <c r="F246">
        <v>88101</v>
      </c>
      <c r="G246">
        <v>1</v>
      </c>
      <c r="H246">
        <v>7</v>
      </c>
      <c r="I246">
        <v>105</v>
      </c>
      <c r="J246">
        <v>117</v>
      </c>
      <c r="K246" s="1">
        <v>39682</v>
      </c>
      <c r="L246" s="5">
        <f t="shared" si="17"/>
        <v>22</v>
      </c>
      <c r="M246" s="5">
        <f t="shared" si="19"/>
        <v>8</v>
      </c>
      <c r="N246" s="5">
        <f t="shared" si="18"/>
        <v>2008</v>
      </c>
      <c r="O246" s="2">
        <v>0</v>
      </c>
      <c r="P246">
        <v>2.5</v>
      </c>
      <c r="R246">
        <v>6</v>
      </c>
    </row>
    <row r="247" spans="1:21" x14ac:dyDescent="0.25">
      <c r="A247" t="s">
        <v>29</v>
      </c>
      <c r="B247" t="s">
        <v>30</v>
      </c>
      <c r="C247">
        <v>2</v>
      </c>
      <c r="D247">
        <v>90</v>
      </c>
      <c r="E247">
        <v>10</v>
      </c>
      <c r="F247">
        <v>88101</v>
      </c>
      <c r="G247">
        <v>1</v>
      </c>
      <c r="H247">
        <v>7</v>
      </c>
      <c r="I247">
        <v>105</v>
      </c>
      <c r="J247">
        <v>117</v>
      </c>
      <c r="K247" s="1">
        <v>39685</v>
      </c>
      <c r="L247" s="5">
        <f t="shared" si="17"/>
        <v>25</v>
      </c>
      <c r="M247" s="5">
        <f t="shared" si="19"/>
        <v>8</v>
      </c>
      <c r="N247" s="5">
        <f t="shared" si="18"/>
        <v>2008</v>
      </c>
      <c r="O247" s="2">
        <v>0</v>
      </c>
      <c r="P247">
        <v>3.1</v>
      </c>
      <c r="R247">
        <v>6</v>
      </c>
    </row>
    <row r="248" spans="1:21" x14ac:dyDescent="0.25">
      <c r="A248" t="s">
        <v>29</v>
      </c>
      <c r="B248" t="s">
        <v>30</v>
      </c>
      <c r="C248">
        <v>2</v>
      </c>
      <c r="D248">
        <v>90</v>
      </c>
      <c r="E248">
        <v>10</v>
      </c>
      <c r="F248">
        <v>88101</v>
      </c>
      <c r="G248">
        <v>1</v>
      </c>
      <c r="H248">
        <v>7</v>
      </c>
      <c r="I248">
        <v>105</v>
      </c>
      <c r="J248">
        <v>117</v>
      </c>
      <c r="K248" s="1">
        <v>39688</v>
      </c>
      <c r="L248" s="5">
        <f t="shared" si="17"/>
        <v>28</v>
      </c>
      <c r="M248" s="5">
        <f t="shared" si="19"/>
        <v>8</v>
      </c>
      <c r="N248" s="5">
        <f t="shared" si="18"/>
        <v>2008</v>
      </c>
      <c r="O248" s="2">
        <v>0</v>
      </c>
      <c r="P248">
        <v>3.1</v>
      </c>
      <c r="R248">
        <v>6</v>
      </c>
    </row>
    <row r="249" spans="1:21" x14ac:dyDescent="0.25">
      <c r="A249" t="s">
        <v>29</v>
      </c>
      <c r="B249" t="s">
        <v>30</v>
      </c>
      <c r="C249">
        <v>2</v>
      </c>
      <c r="D249">
        <v>90</v>
      </c>
      <c r="E249">
        <v>10</v>
      </c>
      <c r="F249">
        <v>88101</v>
      </c>
      <c r="G249">
        <v>1</v>
      </c>
      <c r="H249">
        <v>7</v>
      </c>
      <c r="I249">
        <v>105</v>
      </c>
      <c r="J249">
        <v>117</v>
      </c>
      <c r="K249" s="1">
        <v>39691</v>
      </c>
      <c r="L249" s="5">
        <f t="shared" si="17"/>
        <v>31</v>
      </c>
      <c r="M249" s="5">
        <f t="shared" si="19"/>
        <v>8</v>
      </c>
      <c r="N249" s="5">
        <f t="shared" si="18"/>
        <v>2008</v>
      </c>
      <c r="O249" s="2">
        <v>0</v>
      </c>
      <c r="P249">
        <v>4</v>
      </c>
      <c r="R249">
        <v>6</v>
      </c>
    </row>
    <row r="250" spans="1:21" x14ac:dyDescent="0.25">
      <c r="A250" t="s">
        <v>29</v>
      </c>
      <c r="B250" t="s">
        <v>30</v>
      </c>
      <c r="C250">
        <v>2</v>
      </c>
      <c r="D250">
        <v>90</v>
      </c>
      <c r="E250">
        <v>10</v>
      </c>
      <c r="F250">
        <v>88101</v>
      </c>
      <c r="G250">
        <v>1</v>
      </c>
      <c r="H250">
        <v>7</v>
      </c>
      <c r="I250">
        <v>105</v>
      </c>
      <c r="J250">
        <v>117</v>
      </c>
      <c r="K250" s="1">
        <v>39967</v>
      </c>
      <c r="L250" s="5">
        <f t="shared" si="17"/>
        <v>3</v>
      </c>
      <c r="M250" s="5">
        <f t="shared" ref="M250:M279" si="20">MONTH(K250)</f>
        <v>6</v>
      </c>
      <c r="N250" s="5">
        <f t="shared" si="18"/>
        <v>2009</v>
      </c>
      <c r="O250" s="2">
        <v>0</v>
      </c>
      <c r="P250">
        <v>8.5</v>
      </c>
      <c r="R250">
        <v>3</v>
      </c>
    </row>
    <row r="251" spans="1:21" x14ac:dyDescent="0.25">
      <c r="A251" t="s">
        <v>29</v>
      </c>
      <c r="B251" t="s">
        <v>30</v>
      </c>
      <c r="C251">
        <v>2</v>
      </c>
      <c r="D251">
        <v>90</v>
      </c>
      <c r="E251">
        <v>10</v>
      </c>
      <c r="F251">
        <v>88101</v>
      </c>
      <c r="G251">
        <v>1</v>
      </c>
      <c r="H251">
        <v>7</v>
      </c>
      <c r="I251">
        <v>105</v>
      </c>
      <c r="J251">
        <v>117</v>
      </c>
      <c r="K251" s="1">
        <v>39970</v>
      </c>
      <c r="L251" s="5">
        <f t="shared" si="17"/>
        <v>6</v>
      </c>
      <c r="M251" s="5">
        <f t="shared" si="20"/>
        <v>6</v>
      </c>
      <c r="N251" s="5">
        <f t="shared" si="18"/>
        <v>2009</v>
      </c>
      <c r="O251" s="2">
        <v>0</v>
      </c>
      <c r="P251">
        <v>3.9</v>
      </c>
      <c r="R251">
        <v>3</v>
      </c>
    </row>
    <row r="252" spans="1:21" x14ac:dyDescent="0.25">
      <c r="A252" t="s">
        <v>29</v>
      </c>
      <c r="B252" t="s">
        <v>30</v>
      </c>
      <c r="C252">
        <v>2</v>
      </c>
      <c r="D252">
        <v>90</v>
      </c>
      <c r="E252">
        <v>10</v>
      </c>
      <c r="F252">
        <v>88101</v>
      </c>
      <c r="G252">
        <v>1</v>
      </c>
      <c r="H252">
        <v>7</v>
      </c>
      <c r="I252">
        <v>105</v>
      </c>
      <c r="J252">
        <v>117</v>
      </c>
      <c r="K252" s="1">
        <v>39973</v>
      </c>
      <c r="L252" s="5">
        <f t="shared" si="17"/>
        <v>9</v>
      </c>
      <c r="M252" s="5">
        <f t="shared" si="20"/>
        <v>6</v>
      </c>
      <c r="N252" s="5">
        <f t="shared" si="18"/>
        <v>2009</v>
      </c>
      <c r="O252" s="2">
        <v>0</v>
      </c>
      <c r="P252">
        <v>19.5</v>
      </c>
      <c r="R252">
        <v>3</v>
      </c>
      <c r="T252" t="s">
        <v>32</v>
      </c>
      <c r="U252" s="6" t="s">
        <v>36</v>
      </c>
    </row>
    <row r="253" spans="1:21" x14ac:dyDescent="0.25">
      <c r="A253" t="s">
        <v>29</v>
      </c>
      <c r="B253" t="s">
        <v>30</v>
      </c>
      <c r="C253">
        <v>2</v>
      </c>
      <c r="D253">
        <v>90</v>
      </c>
      <c r="E253">
        <v>10</v>
      </c>
      <c r="F253">
        <v>88101</v>
      </c>
      <c r="G253">
        <v>1</v>
      </c>
      <c r="H253">
        <v>7</v>
      </c>
      <c r="I253">
        <v>105</v>
      </c>
      <c r="J253">
        <v>117</v>
      </c>
      <c r="K253" s="1">
        <v>39976</v>
      </c>
      <c r="L253" s="5">
        <f t="shared" si="17"/>
        <v>12</v>
      </c>
      <c r="M253" s="5">
        <f t="shared" si="20"/>
        <v>6</v>
      </c>
      <c r="N253" s="5">
        <f t="shared" si="18"/>
        <v>2009</v>
      </c>
      <c r="O253" s="2">
        <v>0</v>
      </c>
      <c r="P253">
        <v>9.9</v>
      </c>
      <c r="R253">
        <v>3</v>
      </c>
    </row>
    <row r="254" spans="1:21" x14ac:dyDescent="0.25">
      <c r="A254" t="s">
        <v>29</v>
      </c>
      <c r="B254" t="s">
        <v>30</v>
      </c>
      <c r="C254">
        <v>2</v>
      </c>
      <c r="D254">
        <v>90</v>
      </c>
      <c r="E254">
        <v>10</v>
      </c>
      <c r="F254">
        <v>88101</v>
      </c>
      <c r="G254">
        <v>1</v>
      </c>
      <c r="H254">
        <v>7</v>
      </c>
      <c r="I254">
        <v>105</v>
      </c>
      <c r="J254">
        <v>117</v>
      </c>
      <c r="K254" s="1">
        <v>39979</v>
      </c>
      <c r="L254" s="5">
        <f t="shared" si="17"/>
        <v>15</v>
      </c>
      <c r="M254" s="5">
        <f t="shared" si="20"/>
        <v>6</v>
      </c>
      <c r="N254" s="5">
        <f t="shared" si="18"/>
        <v>2009</v>
      </c>
      <c r="O254" s="2">
        <v>0</v>
      </c>
      <c r="P254">
        <v>5</v>
      </c>
      <c r="R254">
        <v>3</v>
      </c>
    </row>
    <row r="255" spans="1:21" x14ac:dyDescent="0.25">
      <c r="A255" t="s">
        <v>29</v>
      </c>
      <c r="B255" t="s">
        <v>30</v>
      </c>
      <c r="C255">
        <v>2</v>
      </c>
      <c r="D255">
        <v>90</v>
      </c>
      <c r="E255">
        <v>10</v>
      </c>
      <c r="F255">
        <v>88101</v>
      </c>
      <c r="G255">
        <v>1</v>
      </c>
      <c r="H255">
        <v>7</v>
      </c>
      <c r="I255">
        <v>105</v>
      </c>
      <c r="J255">
        <v>117</v>
      </c>
      <c r="K255" s="1">
        <v>39982</v>
      </c>
      <c r="L255" s="5">
        <f t="shared" si="17"/>
        <v>18</v>
      </c>
      <c r="M255" s="5">
        <f t="shared" si="20"/>
        <v>6</v>
      </c>
      <c r="N255" s="5">
        <f t="shared" si="18"/>
        <v>2009</v>
      </c>
      <c r="O255" s="2">
        <v>0</v>
      </c>
      <c r="P255">
        <v>6.6</v>
      </c>
      <c r="R255">
        <v>3</v>
      </c>
    </row>
    <row r="256" spans="1:21" x14ac:dyDescent="0.25">
      <c r="A256" t="s">
        <v>29</v>
      </c>
      <c r="B256" t="s">
        <v>30</v>
      </c>
      <c r="C256">
        <v>2</v>
      </c>
      <c r="D256">
        <v>90</v>
      </c>
      <c r="E256">
        <v>10</v>
      </c>
      <c r="F256">
        <v>88101</v>
      </c>
      <c r="G256">
        <v>1</v>
      </c>
      <c r="H256">
        <v>7</v>
      </c>
      <c r="I256">
        <v>105</v>
      </c>
      <c r="J256">
        <v>117</v>
      </c>
      <c r="K256" s="1">
        <v>39985</v>
      </c>
      <c r="L256" s="5">
        <f t="shared" si="17"/>
        <v>21</v>
      </c>
      <c r="M256" s="5">
        <f t="shared" si="20"/>
        <v>6</v>
      </c>
      <c r="N256" s="5">
        <f t="shared" si="18"/>
        <v>2009</v>
      </c>
      <c r="O256" s="2">
        <v>0</v>
      </c>
      <c r="P256">
        <v>3.7</v>
      </c>
      <c r="R256">
        <v>3</v>
      </c>
    </row>
    <row r="257" spans="1:22" x14ac:dyDescent="0.25">
      <c r="A257" t="s">
        <v>29</v>
      </c>
      <c r="B257" t="s">
        <v>30</v>
      </c>
      <c r="C257">
        <v>2</v>
      </c>
      <c r="D257">
        <v>90</v>
      </c>
      <c r="E257">
        <v>10</v>
      </c>
      <c r="F257">
        <v>88101</v>
      </c>
      <c r="G257">
        <v>1</v>
      </c>
      <c r="H257">
        <v>7</v>
      </c>
      <c r="I257">
        <v>105</v>
      </c>
      <c r="J257">
        <v>117</v>
      </c>
      <c r="K257" s="1">
        <v>39988</v>
      </c>
      <c r="L257" s="5">
        <f t="shared" si="17"/>
        <v>24</v>
      </c>
      <c r="M257" s="5">
        <f t="shared" si="20"/>
        <v>6</v>
      </c>
      <c r="N257" s="5">
        <f t="shared" si="18"/>
        <v>2009</v>
      </c>
      <c r="O257" s="2">
        <v>0</v>
      </c>
      <c r="P257">
        <v>3.4</v>
      </c>
      <c r="R257">
        <v>3</v>
      </c>
    </row>
    <row r="258" spans="1:22" x14ac:dyDescent="0.25">
      <c r="A258" t="s">
        <v>29</v>
      </c>
      <c r="B258" t="s">
        <v>30</v>
      </c>
      <c r="C258">
        <v>2</v>
      </c>
      <c r="D258">
        <v>90</v>
      </c>
      <c r="E258">
        <v>10</v>
      </c>
      <c r="F258">
        <v>88101</v>
      </c>
      <c r="G258">
        <v>1</v>
      </c>
      <c r="H258">
        <v>7</v>
      </c>
      <c r="I258">
        <v>105</v>
      </c>
      <c r="J258">
        <v>117</v>
      </c>
      <c r="K258" s="1">
        <v>39991</v>
      </c>
      <c r="L258" s="5">
        <f t="shared" si="17"/>
        <v>27</v>
      </c>
      <c r="M258" s="5">
        <f t="shared" si="20"/>
        <v>6</v>
      </c>
      <c r="N258" s="5">
        <f t="shared" si="18"/>
        <v>2009</v>
      </c>
      <c r="O258" s="2">
        <v>0</v>
      </c>
      <c r="P258">
        <v>3.1</v>
      </c>
      <c r="R258">
        <v>3</v>
      </c>
    </row>
    <row r="259" spans="1:22" x14ac:dyDescent="0.25">
      <c r="A259" t="s">
        <v>29</v>
      </c>
      <c r="B259" t="s">
        <v>30</v>
      </c>
      <c r="C259">
        <v>2</v>
      </c>
      <c r="D259">
        <v>90</v>
      </c>
      <c r="E259">
        <v>10</v>
      </c>
      <c r="F259">
        <v>88101</v>
      </c>
      <c r="G259">
        <v>1</v>
      </c>
      <c r="H259">
        <v>7</v>
      </c>
      <c r="I259">
        <v>105</v>
      </c>
      <c r="J259">
        <v>117</v>
      </c>
      <c r="K259" s="1">
        <v>39994</v>
      </c>
      <c r="L259" s="5">
        <f t="shared" ref="L259:L322" si="21">DAY(K259)</f>
        <v>30</v>
      </c>
      <c r="M259" s="5">
        <f t="shared" si="20"/>
        <v>6</v>
      </c>
      <c r="N259" s="5">
        <f t="shared" ref="N259:N322" si="22">YEAR(K259)</f>
        <v>2009</v>
      </c>
      <c r="O259" s="2">
        <v>0</v>
      </c>
      <c r="P259">
        <v>4.0999999999999996</v>
      </c>
      <c r="R259">
        <v>3</v>
      </c>
    </row>
    <row r="260" spans="1:22" x14ac:dyDescent="0.25">
      <c r="A260" t="s">
        <v>29</v>
      </c>
      <c r="B260" t="s">
        <v>30</v>
      </c>
      <c r="C260">
        <v>2</v>
      </c>
      <c r="D260">
        <v>90</v>
      </c>
      <c r="E260">
        <v>10</v>
      </c>
      <c r="F260">
        <v>88101</v>
      </c>
      <c r="G260">
        <v>1</v>
      </c>
      <c r="H260">
        <v>7</v>
      </c>
      <c r="I260">
        <v>105</v>
      </c>
      <c r="J260">
        <v>117</v>
      </c>
      <c r="K260" s="1">
        <v>39997</v>
      </c>
      <c r="L260" s="5">
        <f t="shared" si="21"/>
        <v>3</v>
      </c>
      <c r="M260" s="5">
        <f t="shared" si="20"/>
        <v>7</v>
      </c>
      <c r="N260" s="5">
        <f t="shared" si="22"/>
        <v>2009</v>
      </c>
      <c r="O260" s="2">
        <v>0</v>
      </c>
      <c r="P260">
        <v>8</v>
      </c>
      <c r="R260">
        <v>3</v>
      </c>
    </row>
    <row r="261" spans="1:22" x14ac:dyDescent="0.25">
      <c r="A261" t="s">
        <v>29</v>
      </c>
      <c r="B261" t="s">
        <v>30</v>
      </c>
      <c r="C261">
        <v>2</v>
      </c>
      <c r="D261">
        <v>90</v>
      </c>
      <c r="E261">
        <v>10</v>
      </c>
      <c r="F261">
        <v>88101</v>
      </c>
      <c r="G261">
        <v>1</v>
      </c>
      <c r="H261">
        <v>7</v>
      </c>
      <c r="I261">
        <v>105</v>
      </c>
      <c r="J261">
        <v>117</v>
      </c>
      <c r="K261" s="1">
        <v>40000</v>
      </c>
      <c r="L261" s="5">
        <f t="shared" si="21"/>
        <v>6</v>
      </c>
      <c r="M261" s="5">
        <f t="shared" si="20"/>
        <v>7</v>
      </c>
      <c r="N261" s="5">
        <f t="shared" si="22"/>
        <v>2009</v>
      </c>
      <c r="O261" s="2">
        <v>0</v>
      </c>
      <c r="P261">
        <v>44.1</v>
      </c>
      <c r="R261">
        <v>3</v>
      </c>
      <c r="T261" t="s">
        <v>32</v>
      </c>
      <c r="U261" s="6" t="s">
        <v>36</v>
      </c>
    </row>
    <row r="262" spans="1:22" x14ac:dyDescent="0.25">
      <c r="A262" t="s">
        <v>29</v>
      </c>
      <c r="B262" t="s">
        <v>30</v>
      </c>
      <c r="C262">
        <v>2</v>
      </c>
      <c r="D262">
        <v>90</v>
      </c>
      <c r="E262">
        <v>10</v>
      </c>
      <c r="F262">
        <v>88101</v>
      </c>
      <c r="G262">
        <v>1</v>
      </c>
      <c r="H262">
        <v>7</v>
      </c>
      <c r="I262">
        <v>105</v>
      </c>
      <c r="J262">
        <v>117</v>
      </c>
      <c r="K262" s="1">
        <v>40003</v>
      </c>
      <c r="L262" s="5">
        <f t="shared" si="21"/>
        <v>9</v>
      </c>
      <c r="M262" s="5">
        <f t="shared" si="20"/>
        <v>7</v>
      </c>
      <c r="N262" s="5">
        <f t="shared" si="22"/>
        <v>2009</v>
      </c>
      <c r="O262" s="2">
        <v>0</v>
      </c>
      <c r="P262">
        <v>19.3</v>
      </c>
      <c r="R262">
        <v>3</v>
      </c>
      <c r="T262" t="s">
        <v>32</v>
      </c>
      <c r="U262" s="6" t="s">
        <v>36</v>
      </c>
    </row>
    <row r="263" spans="1:22" x14ac:dyDescent="0.25">
      <c r="A263" t="s">
        <v>29</v>
      </c>
      <c r="B263" t="s">
        <v>30</v>
      </c>
      <c r="C263">
        <v>2</v>
      </c>
      <c r="D263">
        <v>90</v>
      </c>
      <c r="E263">
        <v>10</v>
      </c>
      <c r="F263">
        <v>88101</v>
      </c>
      <c r="G263">
        <v>1</v>
      </c>
      <c r="H263">
        <v>7</v>
      </c>
      <c r="I263">
        <v>105</v>
      </c>
      <c r="J263">
        <v>117</v>
      </c>
      <c r="K263" s="1">
        <v>40006</v>
      </c>
      <c r="L263" s="5">
        <f t="shared" si="21"/>
        <v>12</v>
      </c>
      <c r="M263" s="5">
        <f t="shared" si="20"/>
        <v>7</v>
      </c>
      <c r="N263" s="5">
        <f t="shared" si="22"/>
        <v>2009</v>
      </c>
      <c r="O263" s="2">
        <v>0</v>
      </c>
      <c r="P263">
        <v>8.4</v>
      </c>
      <c r="R263">
        <v>3</v>
      </c>
      <c r="U263" t="s">
        <v>31</v>
      </c>
    </row>
    <row r="264" spans="1:22" x14ac:dyDescent="0.25">
      <c r="A264" t="s">
        <v>29</v>
      </c>
      <c r="B264" t="s">
        <v>30</v>
      </c>
      <c r="C264">
        <v>2</v>
      </c>
      <c r="D264">
        <v>90</v>
      </c>
      <c r="E264">
        <v>10</v>
      </c>
      <c r="F264">
        <v>88101</v>
      </c>
      <c r="G264">
        <v>1</v>
      </c>
      <c r="H264">
        <v>7</v>
      </c>
      <c r="I264">
        <v>105</v>
      </c>
      <c r="J264">
        <v>117</v>
      </c>
      <c r="K264" s="1">
        <v>40009</v>
      </c>
      <c r="L264" s="5">
        <f t="shared" si="21"/>
        <v>15</v>
      </c>
      <c r="M264" s="5">
        <f t="shared" si="20"/>
        <v>7</v>
      </c>
      <c r="N264" s="5">
        <f t="shared" si="22"/>
        <v>2009</v>
      </c>
      <c r="O264" s="2">
        <v>0</v>
      </c>
      <c r="P264">
        <v>75.3</v>
      </c>
      <c r="R264">
        <v>3</v>
      </c>
      <c r="T264" t="s">
        <v>32</v>
      </c>
      <c r="U264" s="6" t="s">
        <v>36</v>
      </c>
    </row>
    <row r="265" spans="1:22" x14ac:dyDescent="0.25">
      <c r="A265" t="s">
        <v>29</v>
      </c>
      <c r="B265" t="s">
        <v>30</v>
      </c>
      <c r="C265">
        <v>2</v>
      </c>
      <c r="D265">
        <v>90</v>
      </c>
      <c r="E265">
        <v>10</v>
      </c>
      <c r="F265">
        <v>88101</v>
      </c>
      <c r="G265">
        <v>1</v>
      </c>
      <c r="H265">
        <v>7</v>
      </c>
      <c r="I265">
        <v>105</v>
      </c>
      <c r="J265">
        <v>117</v>
      </c>
      <c r="K265" s="1">
        <v>40012</v>
      </c>
      <c r="L265" s="5">
        <f t="shared" si="21"/>
        <v>18</v>
      </c>
      <c r="M265" s="5">
        <f t="shared" si="20"/>
        <v>7</v>
      </c>
      <c r="N265" s="5">
        <f t="shared" si="22"/>
        <v>2009</v>
      </c>
      <c r="O265" s="2">
        <v>0</v>
      </c>
      <c r="P265">
        <v>10.3</v>
      </c>
      <c r="R265">
        <v>3</v>
      </c>
    </row>
    <row r="266" spans="1:22" x14ac:dyDescent="0.25">
      <c r="A266" t="s">
        <v>29</v>
      </c>
      <c r="B266" t="s">
        <v>30</v>
      </c>
      <c r="C266">
        <v>2</v>
      </c>
      <c r="D266">
        <v>90</v>
      </c>
      <c r="E266">
        <v>10</v>
      </c>
      <c r="F266">
        <v>88101</v>
      </c>
      <c r="G266">
        <v>1</v>
      </c>
      <c r="H266">
        <v>7</v>
      </c>
      <c r="I266">
        <v>105</v>
      </c>
      <c r="J266">
        <v>117</v>
      </c>
      <c r="K266" s="1">
        <v>40015</v>
      </c>
      <c r="L266" s="5">
        <f t="shared" si="21"/>
        <v>21</v>
      </c>
      <c r="M266" s="5">
        <f t="shared" si="20"/>
        <v>7</v>
      </c>
      <c r="N266" s="5">
        <f t="shared" si="22"/>
        <v>2009</v>
      </c>
      <c r="O266" s="2">
        <v>0</v>
      </c>
      <c r="P266">
        <v>7.7</v>
      </c>
      <c r="R266">
        <v>3</v>
      </c>
    </row>
    <row r="267" spans="1:22" x14ac:dyDescent="0.25">
      <c r="A267" t="s">
        <v>29</v>
      </c>
      <c r="B267" t="s">
        <v>30</v>
      </c>
      <c r="C267">
        <v>2</v>
      </c>
      <c r="D267">
        <v>90</v>
      </c>
      <c r="E267">
        <v>10</v>
      </c>
      <c r="F267">
        <v>88101</v>
      </c>
      <c r="G267">
        <v>1</v>
      </c>
      <c r="H267">
        <v>7</v>
      </c>
      <c r="I267">
        <v>105</v>
      </c>
      <c r="J267">
        <v>117</v>
      </c>
      <c r="K267" s="1">
        <v>40018</v>
      </c>
      <c r="L267" s="5">
        <f t="shared" si="21"/>
        <v>24</v>
      </c>
      <c r="M267" s="5">
        <f t="shared" si="20"/>
        <v>7</v>
      </c>
      <c r="N267" s="5">
        <f t="shared" si="22"/>
        <v>2009</v>
      </c>
      <c r="O267" s="2">
        <v>0</v>
      </c>
      <c r="P267">
        <v>17.7</v>
      </c>
      <c r="R267">
        <v>3</v>
      </c>
      <c r="T267" t="s">
        <v>32</v>
      </c>
      <c r="U267" s="6" t="s">
        <v>36</v>
      </c>
    </row>
    <row r="268" spans="1:22" x14ac:dyDescent="0.25">
      <c r="A268" t="s">
        <v>29</v>
      </c>
      <c r="B268" t="s">
        <v>30</v>
      </c>
      <c r="C268">
        <v>2</v>
      </c>
      <c r="D268">
        <v>90</v>
      </c>
      <c r="E268">
        <v>10</v>
      </c>
      <c r="F268">
        <v>88101</v>
      </c>
      <c r="G268">
        <v>1</v>
      </c>
      <c r="H268">
        <v>7</v>
      </c>
      <c r="I268">
        <v>105</v>
      </c>
      <c r="J268">
        <v>117</v>
      </c>
      <c r="K268" s="1">
        <v>40021</v>
      </c>
      <c r="L268" s="5">
        <f t="shared" si="21"/>
        <v>27</v>
      </c>
      <c r="M268" s="5">
        <f t="shared" si="20"/>
        <v>7</v>
      </c>
      <c r="N268" s="5">
        <f t="shared" si="22"/>
        <v>2009</v>
      </c>
      <c r="O268" s="2">
        <v>0</v>
      </c>
      <c r="P268">
        <v>25.6</v>
      </c>
      <c r="R268">
        <v>3</v>
      </c>
      <c r="T268" t="s">
        <v>32</v>
      </c>
      <c r="U268" s="6" t="s">
        <v>36</v>
      </c>
    </row>
    <row r="269" spans="1:22" x14ac:dyDescent="0.25">
      <c r="A269" t="s">
        <v>29</v>
      </c>
      <c r="B269" t="s">
        <v>30</v>
      </c>
      <c r="C269">
        <v>2</v>
      </c>
      <c r="D269">
        <v>90</v>
      </c>
      <c r="E269">
        <v>10</v>
      </c>
      <c r="F269">
        <v>88101</v>
      </c>
      <c r="G269">
        <v>1</v>
      </c>
      <c r="H269">
        <v>7</v>
      </c>
      <c r="I269">
        <v>105</v>
      </c>
      <c r="J269">
        <v>117</v>
      </c>
      <c r="K269" s="1">
        <v>40024</v>
      </c>
      <c r="L269" s="5">
        <f t="shared" si="21"/>
        <v>30</v>
      </c>
      <c r="M269" s="5">
        <f t="shared" si="20"/>
        <v>7</v>
      </c>
      <c r="N269" s="5">
        <f t="shared" si="22"/>
        <v>2009</v>
      </c>
      <c r="O269" s="2">
        <v>0</v>
      </c>
      <c r="P269">
        <v>159.5</v>
      </c>
      <c r="R269">
        <v>3</v>
      </c>
      <c r="T269" t="s">
        <v>32</v>
      </c>
      <c r="U269" s="6" t="s">
        <v>36</v>
      </c>
      <c r="V269" t="s">
        <v>32</v>
      </c>
    </row>
    <row r="270" spans="1:22" x14ac:dyDescent="0.25">
      <c r="A270" t="s">
        <v>29</v>
      </c>
      <c r="B270" t="s">
        <v>30</v>
      </c>
      <c r="C270">
        <v>2</v>
      </c>
      <c r="D270">
        <v>90</v>
      </c>
      <c r="E270">
        <v>10</v>
      </c>
      <c r="F270">
        <v>88101</v>
      </c>
      <c r="G270">
        <v>1</v>
      </c>
      <c r="H270">
        <v>7</v>
      </c>
      <c r="I270">
        <v>105</v>
      </c>
      <c r="J270">
        <v>117</v>
      </c>
      <c r="K270" s="1">
        <v>40027</v>
      </c>
      <c r="L270" s="5">
        <f t="shared" si="21"/>
        <v>2</v>
      </c>
      <c r="M270" s="5">
        <f t="shared" si="20"/>
        <v>8</v>
      </c>
      <c r="N270" s="5">
        <f t="shared" si="22"/>
        <v>2009</v>
      </c>
      <c r="O270" s="2">
        <v>0</v>
      </c>
      <c r="P270">
        <v>89.7</v>
      </c>
      <c r="R270">
        <v>3</v>
      </c>
      <c r="T270" t="s">
        <v>32</v>
      </c>
      <c r="U270" s="6" t="s">
        <v>36</v>
      </c>
    </row>
    <row r="271" spans="1:22" x14ac:dyDescent="0.25">
      <c r="A271" t="s">
        <v>29</v>
      </c>
      <c r="B271" t="s">
        <v>30</v>
      </c>
      <c r="C271">
        <v>2</v>
      </c>
      <c r="D271">
        <v>90</v>
      </c>
      <c r="E271">
        <v>10</v>
      </c>
      <c r="F271">
        <v>88101</v>
      </c>
      <c r="G271">
        <v>1</v>
      </c>
      <c r="H271">
        <v>7</v>
      </c>
      <c r="I271">
        <v>105</v>
      </c>
      <c r="J271">
        <v>117</v>
      </c>
      <c r="K271" s="1">
        <v>40030</v>
      </c>
      <c r="L271" s="5">
        <f t="shared" si="21"/>
        <v>5</v>
      </c>
      <c r="M271" s="5">
        <f t="shared" si="20"/>
        <v>8</v>
      </c>
      <c r="N271" s="5">
        <f t="shared" si="22"/>
        <v>2009</v>
      </c>
      <c r="O271" s="2">
        <v>0</v>
      </c>
      <c r="P271">
        <v>127.7</v>
      </c>
      <c r="R271">
        <v>3</v>
      </c>
      <c r="T271" t="s">
        <v>32</v>
      </c>
      <c r="U271" s="6" t="s">
        <v>36</v>
      </c>
      <c r="V271" t="s">
        <v>32</v>
      </c>
    </row>
    <row r="272" spans="1:22" x14ac:dyDescent="0.25">
      <c r="A272" t="s">
        <v>29</v>
      </c>
      <c r="B272" t="s">
        <v>30</v>
      </c>
      <c r="C272">
        <v>2</v>
      </c>
      <c r="D272">
        <v>90</v>
      </c>
      <c r="E272">
        <v>10</v>
      </c>
      <c r="F272">
        <v>88101</v>
      </c>
      <c r="G272">
        <v>1</v>
      </c>
      <c r="H272">
        <v>7</v>
      </c>
      <c r="I272">
        <v>105</v>
      </c>
      <c r="J272">
        <v>117</v>
      </c>
      <c r="K272" s="1">
        <v>40033</v>
      </c>
      <c r="L272" s="5">
        <f t="shared" si="21"/>
        <v>8</v>
      </c>
      <c r="M272" s="5">
        <f t="shared" si="20"/>
        <v>8</v>
      </c>
      <c r="N272" s="5">
        <f t="shared" si="22"/>
        <v>2009</v>
      </c>
      <c r="O272" s="2">
        <v>0</v>
      </c>
      <c r="P272">
        <v>61</v>
      </c>
      <c r="R272">
        <v>3</v>
      </c>
      <c r="T272" t="s">
        <v>32</v>
      </c>
      <c r="U272" s="6" t="s">
        <v>36</v>
      </c>
    </row>
    <row r="273" spans="1:21" x14ac:dyDescent="0.25">
      <c r="A273" t="s">
        <v>29</v>
      </c>
      <c r="B273" t="s">
        <v>30</v>
      </c>
      <c r="C273">
        <v>2</v>
      </c>
      <c r="D273">
        <v>90</v>
      </c>
      <c r="E273">
        <v>10</v>
      </c>
      <c r="F273">
        <v>88101</v>
      </c>
      <c r="G273">
        <v>1</v>
      </c>
      <c r="H273">
        <v>7</v>
      </c>
      <c r="I273">
        <v>105</v>
      </c>
      <c r="J273">
        <v>117</v>
      </c>
      <c r="K273" s="1">
        <v>40036</v>
      </c>
      <c r="L273" s="5">
        <f t="shared" si="21"/>
        <v>11</v>
      </c>
      <c r="M273" s="5">
        <f t="shared" si="20"/>
        <v>8</v>
      </c>
      <c r="N273" s="5">
        <f t="shared" si="22"/>
        <v>2009</v>
      </c>
      <c r="O273" s="2">
        <v>0</v>
      </c>
      <c r="P273">
        <v>3.2</v>
      </c>
      <c r="R273">
        <v>3</v>
      </c>
    </row>
    <row r="274" spans="1:21" x14ac:dyDescent="0.25">
      <c r="A274" t="s">
        <v>29</v>
      </c>
      <c r="B274" t="s">
        <v>30</v>
      </c>
      <c r="C274">
        <v>2</v>
      </c>
      <c r="D274">
        <v>90</v>
      </c>
      <c r="E274">
        <v>10</v>
      </c>
      <c r="F274">
        <v>88101</v>
      </c>
      <c r="G274">
        <v>1</v>
      </c>
      <c r="H274">
        <v>7</v>
      </c>
      <c r="I274">
        <v>105</v>
      </c>
      <c r="J274">
        <v>117</v>
      </c>
      <c r="K274" s="1">
        <v>40039</v>
      </c>
      <c r="L274" s="5">
        <f t="shared" si="21"/>
        <v>14</v>
      </c>
      <c r="M274" s="5">
        <f t="shared" si="20"/>
        <v>8</v>
      </c>
      <c r="N274" s="5">
        <f t="shared" si="22"/>
        <v>2009</v>
      </c>
      <c r="O274" s="2">
        <v>0</v>
      </c>
      <c r="P274">
        <v>5.0999999999999996</v>
      </c>
      <c r="R274">
        <v>3</v>
      </c>
    </row>
    <row r="275" spans="1:21" x14ac:dyDescent="0.25">
      <c r="A275" t="s">
        <v>29</v>
      </c>
      <c r="B275" t="s">
        <v>30</v>
      </c>
      <c r="C275">
        <v>2</v>
      </c>
      <c r="D275">
        <v>90</v>
      </c>
      <c r="E275">
        <v>10</v>
      </c>
      <c r="F275">
        <v>88101</v>
      </c>
      <c r="G275">
        <v>1</v>
      </c>
      <c r="H275">
        <v>7</v>
      </c>
      <c r="I275">
        <v>105</v>
      </c>
      <c r="J275">
        <v>117</v>
      </c>
      <c r="K275" s="1">
        <v>40042</v>
      </c>
      <c r="L275" s="5">
        <f t="shared" si="21"/>
        <v>17</v>
      </c>
      <c r="M275" s="5">
        <f t="shared" si="20"/>
        <v>8</v>
      </c>
      <c r="N275" s="5">
        <f t="shared" si="22"/>
        <v>2009</v>
      </c>
      <c r="O275" s="2">
        <v>0</v>
      </c>
      <c r="P275">
        <v>4.7</v>
      </c>
      <c r="R275">
        <v>3</v>
      </c>
    </row>
    <row r="276" spans="1:21" x14ac:dyDescent="0.25">
      <c r="A276" t="s">
        <v>29</v>
      </c>
      <c r="B276" t="s">
        <v>30</v>
      </c>
      <c r="C276">
        <v>2</v>
      </c>
      <c r="D276">
        <v>90</v>
      </c>
      <c r="E276">
        <v>10</v>
      </c>
      <c r="F276">
        <v>88101</v>
      </c>
      <c r="G276">
        <v>1</v>
      </c>
      <c r="H276">
        <v>7</v>
      </c>
      <c r="I276">
        <v>105</v>
      </c>
      <c r="J276">
        <v>117</v>
      </c>
      <c r="K276" s="1">
        <v>40045</v>
      </c>
      <c r="L276" s="5">
        <f t="shared" si="21"/>
        <v>20</v>
      </c>
      <c r="M276" s="5">
        <f t="shared" si="20"/>
        <v>8</v>
      </c>
      <c r="N276" s="5">
        <f t="shared" si="22"/>
        <v>2009</v>
      </c>
      <c r="O276" s="2">
        <v>0</v>
      </c>
      <c r="P276">
        <v>3.5</v>
      </c>
      <c r="R276">
        <v>3</v>
      </c>
    </row>
    <row r="277" spans="1:21" x14ac:dyDescent="0.25">
      <c r="A277" t="s">
        <v>29</v>
      </c>
      <c r="B277" t="s">
        <v>30</v>
      </c>
      <c r="C277">
        <v>2</v>
      </c>
      <c r="D277">
        <v>90</v>
      </c>
      <c r="E277">
        <v>10</v>
      </c>
      <c r="F277">
        <v>88101</v>
      </c>
      <c r="G277">
        <v>1</v>
      </c>
      <c r="H277">
        <v>7</v>
      </c>
      <c r="I277">
        <v>105</v>
      </c>
      <c r="J277">
        <v>117</v>
      </c>
      <c r="K277" s="1">
        <v>40048</v>
      </c>
      <c r="L277" s="5">
        <f t="shared" si="21"/>
        <v>23</v>
      </c>
      <c r="M277" s="5">
        <f t="shared" si="20"/>
        <v>8</v>
      </c>
      <c r="N277" s="5">
        <f t="shared" si="22"/>
        <v>2009</v>
      </c>
      <c r="O277" s="2">
        <v>0</v>
      </c>
      <c r="P277">
        <v>4.0999999999999996</v>
      </c>
      <c r="R277">
        <v>3</v>
      </c>
    </row>
    <row r="278" spans="1:21" x14ac:dyDescent="0.25">
      <c r="A278" t="s">
        <v>29</v>
      </c>
      <c r="B278" t="s">
        <v>30</v>
      </c>
      <c r="C278">
        <v>2</v>
      </c>
      <c r="D278">
        <v>90</v>
      </c>
      <c r="E278">
        <v>10</v>
      </c>
      <c r="F278">
        <v>88101</v>
      </c>
      <c r="G278">
        <v>1</v>
      </c>
      <c r="H278">
        <v>7</v>
      </c>
      <c r="I278">
        <v>105</v>
      </c>
      <c r="J278">
        <v>117</v>
      </c>
      <c r="K278" s="1">
        <v>40051</v>
      </c>
      <c r="L278" s="5">
        <f t="shared" si="21"/>
        <v>26</v>
      </c>
      <c r="M278" s="5">
        <f t="shared" si="20"/>
        <v>8</v>
      </c>
      <c r="N278" s="5">
        <f t="shared" si="22"/>
        <v>2009</v>
      </c>
      <c r="O278" s="2">
        <v>0</v>
      </c>
      <c r="P278">
        <v>4.4000000000000004</v>
      </c>
      <c r="R278">
        <v>3</v>
      </c>
    </row>
    <row r="279" spans="1:21" x14ac:dyDescent="0.25">
      <c r="A279" t="s">
        <v>29</v>
      </c>
      <c r="B279" t="s">
        <v>30</v>
      </c>
      <c r="C279">
        <v>2</v>
      </c>
      <c r="D279">
        <v>90</v>
      </c>
      <c r="E279">
        <v>10</v>
      </c>
      <c r="F279">
        <v>88101</v>
      </c>
      <c r="G279">
        <v>1</v>
      </c>
      <c r="H279">
        <v>7</v>
      </c>
      <c r="I279">
        <v>105</v>
      </c>
      <c r="J279">
        <v>117</v>
      </c>
      <c r="K279" s="1">
        <v>40054</v>
      </c>
      <c r="L279" s="5">
        <f t="shared" si="21"/>
        <v>29</v>
      </c>
      <c r="M279" s="5">
        <f t="shared" si="20"/>
        <v>8</v>
      </c>
      <c r="N279" s="5">
        <f t="shared" si="22"/>
        <v>2009</v>
      </c>
      <c r="O279" s="2">
        <v>0</v>
      </c>
      <c r="P279">
        <v>4.0999999999999996</v>
      </c>
      <c r="R279">
        <v>3</v>
      </c>
    </row>
    <row r="280" spans="1:21" x14ac:dyDescent="0.25">
      <c r="A280" t="s">
        <v>29</v>
      </c>
      <c r="B280" t="s">
        <v>30</v>
      </c>
      <c r="C280">
        <v>2</v>
      </c>
      <c r="D280">
        <v>90</v>
      </c>
      <c r="E280">
        <v>10</v>
      </c>
      <c r="F280">
        <v>88101</v>
      </c>
      <c r="G280">
        <v>1</v>
      </c>
      <c r="H280">
        <v>7</v>
      </c>
      <c r="I280">
        <v>105</v>
      </c>
      <c r="J280">
        <v>117</v>
      </c>
      <c r="K280" s="1">
        <v>40330</v>
      </c>
      <c r="L280" s="5">
        <f t="shared" si="21"/>
        <v>1</v>
      </c>
      <c r="M280" s="5">
        <f t="shared" ref="M280:M307" si="23">MONTH(K280)</f>
        <v>6</v>
      </c>
      <c r="N280" s="5">
        <f t="shared" si="22"/>
        <v>2010</v>
      </c>
      <c r="O280" s="2">
        <v>0</v>
      </c>
      <c r="P280">
        <v>23.4</v>
      </c>
      <c r="T280" t="s">
        <v>32</v>
      </c>
      <c r="U280" s="6" t="s">
        <v>36</v>
      </c>
    </row>
    <row r="281" spans="1:21" x14ac:dyDescent="0.25">
      <c r="A281" t="s">
        <v>29</v>
      </c>
      <c r="B281" t="s">
        <v>30</v>
      </c>
      <c r="C281">
        <v>2</v>
      </c>
      <c r="D281">
        <v>90</v>
      </c>
      <c r="E281">
        <v>10</v>
      </c>
      <c r="F281">
        <v>88101</v>
      </c>
      <c r="G281">
        <v>1</v>
      </c>
      <c r="H281">
        <v>7</v>
      </c>
      <c r="I281">
        <v>105</v>
      </c>
      <c r="J281">
        <v>117</v>
      </c>
      <c r="K281" s="1">
        <v>40336</v>
      </c>
      <c r="L281" s="5">
        <f t="shared" si="21"/>
        <v>7</v>
      </c>
      <c r="M281" s="5">
        <f t="shared" si="23"/>
        <v>6</v>
      </c>
      <c r="N281" s="5">
        <f t="shared" si="22"/>
        <v>2010</v>
      </c>
      <c r="O281" s="2">
        <v>0</v>
      </c>
      <c r="P281">
        <v>9.8000000000000007</v>
      </c>
    </row>
    <row r="282" spans="1:21" x14ac:dyDescent="0.25">
      <c r="A282" t="s">
        <v>29</v>
      </c>
      <c r="B282" t="s">
        <v>30</v>
      </c>
      <c r="C282">
        <v>2</v>
      </c>
      <c r="D282">
        <v>90</v>
      </c>
      <c r="E282">
        <v>10</v>
      </c>
      <c r="F282">
        <v>88101</v>
      </c>
      <c r="G282">
        <v>1</v>
      </c>
      <c r="H282">
        <v>7</v>
      </c>
      <c r="I282">
        <v>105</v>
      </c>
      <c r="J282">
        <v>117</v>
      </c>
      <c r="K282" s="1">
        <v>40339</v>
      </c>
      <c r="L282" s="5">
        <f t="shared" si="21"/>
        <v>10</v>
      </c>
      <c r="M282" s="5">
        <f t="shared" si="23"/>
        <v>6</v>
      </c>
      <c r="N282" s="5">
        <f t="shared" si="22"/>
        <v>2010</v>
      </c>
      <c r="O282" s="2">
        <v>0</v>
      </c>
      <c r="P282">
        <v>4.8</v>
      </c>
      <c r="U282" t="s">
        <v>31</v>
      </c>
    </row>
    <row r="283" spans="1:21" x14ac:dyDescent="0.25">
      <c r="A283" t="s">
        <v>29</v>
      </c>
      <c r="B283" t="s">
        <v>30</v>
      </c>
      <c r="C283">
        <v>2</v>
      </c>
      <c r="D283">
        <v>90</v>
      </c>
      <c r="E283">
        <v>10</v>
      </c>
      <c r="F283">
        <v>88101</v>
      </c>
      <c r="G283">
        <v>1</v>
      </c>
      <c r="H283">
        <v>7</v>
      </c>
      <c r="I283">
        <v>105</v>
      </c>
      <c r="J283">
        <v>117</v>
      </c>
      <c r="K283" s="1">
        <v>40342</v>
      </c>
      <c r="L283" s="5">
        <f t="shared" si="21"/>
        <v>13</v>
      </c>
      <c r="M283" s="5">
        <f t="shared" si="23"/>
        <v>6</v>
      </c>
      <c r="N283" s="5">
        <f t="shared" si="22"/>
        <v>2010</v>
      </c>
      <c r="O283" s="2">
        <v>0</v>
      </c>
      <c r="P283">
        <v>3.2</v>
      </c>
    </row>
    <row r="284" spans="1:21" x14ac:dyDescent="0.25">
      <c r="A284" t="s">
        <v>29</v>
      </c>
      <c r="B284" t="s">
        <v>30</v>
      </c>
      <c r="C284">
        <v>2</v>
      </c>
      <c r="D284">
        <v>90</v>
      </c>
      <c r="E284">
        <v>10</v>
      </c>
      <c r="F284">
        <v>88101</v>
      </c>
      <c r="G284">
        <v>1</v>
      </c>
      <c r="H284">
        <v>7</v>
      </c>
      <c r="I284">
        <v>105</v>
      </c>
      <c r="J284">
        <v>117</v>
      </c>
      <c r="K284" s="1">
        <v>40348</v>
      </c>
      <c r="L284" s="5">
        <f t="shared" si="21"/>
        <v>19</v>
      </c>
      <c r="M284" s="5">
        <f t="shared" si="23"/>
        <v>6</v>
      </c>
      <c r="N284" s="5">
        <f t="shared" si="22"/>
        <v>2010</v>
      </c>
      <c r="O284" s="2">
        <v>0</v>
      </c>
      <c r="P284">
        <v>9.1999999999999993</v>
      </c>
      <c r="U284" t="s">
        <v>31</v>
      </c>
    </row>
    <row r="285" spans="1:21" x14ac:dyDescent="0.25">
      <c r="A285" t="s">
        <v>29</v>
      </c>
      <c r="B285" t="s">
        <v>30</v>
      </c>
      <c r="C285">
        <v>2</v>
      </c>
      <c r="D285">
        <v>90</v>
      </c>
      <c r="E285">
        <v>10</v>
      </c>
      <c r="F285">
        <v>88101</v>
      </c>
      <c r="G285">
        <v>1</v>
      </c>
      <c r="H285">
        <v>7</v>
      </c>
      <c r="I285">
        <v>105</v>
      </c>
      <c r="J285">
        <v>117</v>
      </c>
      <c r="K285" s="1">
        <v>40351</v>
      </c>
      <c r="L285" s="5">
        <f t="shared" si="21"/>
        <v>22</v>
      </c>
      <c r="M285" s="5">
        <f t="shared" si="23"/>
        <v>6</v>
      </c>
      <c r="N285" s="5">
        <f t="shared" si="22"/>
        <v>2010</v>
      </c>
      <c r="O285" s="2">
        <v>0</v>
      </c>
      <c r="P285">
        <v>5.0999999999999996</v>
      </c>
      <c r="U285" t="s">
        <v>31</v>
      </c>
    </row>
    <row r="286" spans="1:21" x14ac:dyDescent="0.25">
      <c r="A286" t="s">
        <v>29</v>
      </c>
      <c r="B286" t="s">
        <v>30</v>
      </c>
      <c r="C286">
        <v>2</v>
      </c>
      <c r="D286">
        <v>90</v>
      </c>
      <c r="E286">
        <v>10</v>
      </c>
      <c r="F286">
        <v>88101</v>
      </c>
      <c r="G286">
        <v>1</v>
      </c>
      <c r="H286">
        <v>7</v>
      </c>
      <c r="I286">
        <v>105</v>
      </c>
      <c r="J286">
        <v>117</v>
      </c>
      <c r="K286" s="1">
        <v>40354</v>
      </c>
      <c r="L286" s="5">
        <f t="shared" si="21"/>
        <v>25</v>
      </c>
      <c r="M286" s="5">
        <f t="shared" si="23"/>
        <v>6</v>
      </c>
      <c r="N286" s="5">
        <f t="shared" si="22"/>
        <v>2010</v>
      </c>
      <c r="O286" s="2">
        <v>0</v>
      </c>
      <c r="P286">
        <v>8</v>
      </c>
    </row>
    <row r="287" spans="1:21" x14ac:dyDescent="0.25">
      <c r="A287" t="s">
        <v>29</v>
      </c>
      <c r="B287" t="s">
        <v>30</v>
      </c>
      <c r="C287">
        <v>2</v>
      </c>
      <c r="D287">
        <v>90</v>
      </c>
      <c r="E287">
        <v>10</v>
      </c>
      <c r="F287">
        <v>88101</v>
      </c>
      <c r="G287">
        <v>1</v>
      </c>
      <c r="H287">
        <v>7</v>
      </c>
      <c r="I287">
        <v>105</v>
      </c>
      <c r="J287">
        <v>117</v>
      </c>
      <c r="K287" s="1">
        <v>40360</v>
      </c>
      <c r="L287" s="5">
        <f t="shared" si="21"/>
        <v>1</v>
      </c>
      <c r="M287" s="5">
        <f t="shared" si="23"/>
        <v>7</v>
      </c>
      <c r="N287" s="5">
        <f t="shared" si="22"/>
        <v>2010</v>
      </c>
      <c r="O287" s="2">
        <v>0</v>
      </c>
      <c r="P287">
        <v>5.7</v>
      </c>
    </row>
    <row r="288" spans="1:21" x14ac:dyDescent="0.25">
      <c r="A288" t="s">
        <v>29</v>
      </c>
      <c r="B288" t="s">
        <v>30</v>
      </c>
      <c r="C288">
        <v>2</v>
      </c>
      <c r="D288">
        <v>90</v>
      </c>
      <c r="E288">
        <v>10</v>
      </c>
      <c r="F288">
        <v>88101</v>
      </c>
      <c r="G288">
        <v>1</v>
      </c>
      <c r="H288">
        <v>7</v>
      </c>
      <c r="I288">
        <v>105</v>
      </c>
      <c r="J288">
        <v>117</v>
      </c>
      <c r="K288" s="1">
        <v>40363</v>
      </c>
      <c r="L288" s="5">
        <f t="shared" si="21"/>
        <v>4</v>
      </c>
      <c r="M288" s="5">
        <f t="shared" si="23"/>
        <v>7</v>
      </c>
      <c r="N288" s="5">
        <f t="shared" si="22"/>
        <v>2010</v>
      </c>
      <c r="O288" s="2">
        <v>0</v>
      </c>
      <c r="P288">
        <v>3.6</v>
      </c>
    </row>
    <row r="289" spans="1:21" x14ac:dyDescent="0.25">
      <c r="A289" t="s">
        <v>29</v>
      </c>
      <c r="B289" t="s">
        <v>30</v>
      </c>
      <c r="C289">
        <v>2</v>
      </c>
      <c r="D289">
        <v>90</v>
      </c>
      <c r="E289">
        <v>10</v>
      </c>
      <c r="F289">
        <v>88101</v>
      </c>
      <c r="G289">
        <v>1</v>
      </c>
      <c r="H289">
        <v>7</v>
      </c>
      <c r="I289">
        <v>105</v>
      </c>
      <c r="J289">
        <v>117</v>
      </c>
      <c r="K289" s="1">
        <v>40366</v>
      </c>
      <c r="L289" s="5">
        <f t="shared" si="21"/>
        <v>7</v>
      </c>
      <c r="M289" s="5">
        <f t="shared" si="23"/>
        <v>7</v>
      </c>
      <c r="N289" s="5">
        <f t="shared" si="22"/>
        <v>2010</v>
      </c>
      <c r="O289" s="2">
        <v>0</v>
      </c>
      <c r="P289">
        <v>2.6</v>
      </c>
    </row>
    <row r="290" spans="1:21" x14ac:dyDescent="0.25">
      <c r="A290" t="s">
        <v>29</v>
      </c>
      <c r="B290" t="s">
        <v>30</v>
      </c>
      <c r="C290">
        <v>2</v>
      </c>
      <c r="D290">
        <v>90</v>
      </c>
      <c r="E290">
        <v>10</v>
      </c>
      <c r="F290">
        <v>88101</v>
      </c>
      <c r="G290">
        <v>1</v>
      </c>
      <c r="H290">
        <v>7</v>
      </c>
      <c r="I290">
        <v>105</v>
      </c>
      <c r="J290">
        <v>117</v>
      </c>
      <c r="K290" s="1">
        <v>40369</v>
      </c>
      <c r="L290" s="5">
        <f t="shared" si="21"/>
        <v>10</v>
      </c>
      <c r="M290" s="5">
        <f t="shared" si="23"/>
        <v>7</v>
      </c>
      <c r="N290" s="5">
        <f t="shared" si="22"/>
        <v>2010</v>
      </c>
      <c r="O290" s="2">
        <v>0</v>
      </c>
      <c r="P290">
        <v>4.9000000000000004</v>
      </c>
    </row>
    <row r="291" spans="1:21" x14ac:dyDescent="0.25">
      <c r="A291" t="s">
        <v>29</v>
      </c>
      <c r="B291" t="s">
        <v>30</v>
      </c>
      <c r="C291">
        <v>2</v>
      </c>
      <c r="D291">
        <v>90</v>
      </c>
      <c r="E291">
        <v>10</v>
      </c>
      <c r="F291">
        <v>88101</v>
      </c>
      <c r="G291">
        <v>1</v>
      </c>
      <c r="H291">
        <v>7</v>
      </c>
      <c r="I291">
        <v>105</v>
      </c>
      <c r="J291">
        <v>117</v>
      </c>
      <c r="K291" s="1">
        <v>40372</v>
      </c>
      <c r="L291" s="5">
        <f t="shared" si="21"/>
        <v>13</v>
      </c>
      <c r="M291" s="5">
        <f t="shared" si="23"/>
        <v>7</v>
      </c>
      <c r="N291" s="5">
        <f t="shared" si="22"/>
        <v>2010</v>
      </c>
      <c r="O291" s="2">
        <v>0</v>
      </c>
      <c r="P291">
        <v>44.5</v>
      </c>
      <c r="T291" t="s">
        <v>32</v>
      </c>
      <c r="U291" s="6" t="s">
        <v>36</v>
      </c>
    </row>
    <row r="292" spans="1:21" x14ac:dyDescent="0.25">
      <c r="A292" t="s">
        <v>29</v>
      </c>
      <c r="B292" t="s">
        <v>30</v>
      </c>
      <c r="C292">
        <v>2</v>
      </c>
      <c r="D292">
        <v>90</v>
      </c>
      <c r="E292">
        <v>10</v>
      </c>
      <c r="F292">
        <v>88101</v>
      </c>
      <c r="G292">
        <v>1</v>
      </c>
      <c r="H292">
        <v>7</v>
      </c>
      <c r="I292">
        <v>105</v>
      </c>
      <c r="J292">
        <v>117</v>
      </c>
      <c r="K292" s="1">
        <v>40375</v>
      </c>
      <c r="L292" s="5">
        <f t="shared" si="21"/>
        <v>16</v>
      </c>
      <c r="M292" s="5">
        <f t="shared" si="23"/>
        <v>7</v>
      </c>
      <c r="N292" s="5">
        <f t="shared" si="22"/>
        <v>2010</v>
      </c>
      <c r="O292" s="2">
        <v>0</v>
      </c>
      <c r="P292">
        <v>21.3</v>
      </c>
      <c r="T292" t="s">
        <v>32</v>
      </c>
      <c r="U292" s="6" t="s">
        <v>36</v>
      </c>
    </row>
    <row r="293" spans="1:21" x14ac:dyDescent="0.25">
      <c r="A293" t="s">
        <v>29</v>
      </c>
      <c r="B293" t="s">
        <v>30</v>
      </c>
      <c r="C293">
        <v>2</v>
      </c>
      <c r="D293">
        <v>90</v>
      </c>
      <c r="E293">
        <v>10</v>
      </c>
      <c r="F293">
        <v>88101</v>
      </c>
      <c r="G293">
        <v>1</v>
      </c>
      <c r="H293">
        <v>7</v>
      </c>
      <c r="I293">
        <v>105</v>
      </c>
      <c r="J293">
        <v>117</v>
      </c>
      <c r="K293" s="1">
        <v>40378</v>
      </c>
      <c r="L293" s="5">
        <f t="shared" si="21"/>
        <v>19</v>
      </c>
      <c r="M293" s="5">
        <f t="shared" si="23"/>
        <v>7</v>
      </c>
      <c r="N293" s="5">
        <f t="shared" si="22"/>
        <v>2010</v>
      </c>
      <c r="O293" s="2">
        <v>0</v>
      </c>
      <c r="P293">
        <v>4.8</v>
      </c>
    </row>
    <row r="294" spans="1:21" x14ac:dyDescent="0.25">
      <c r="A294" t="s">
        <v>29</v>
      </c>
      <c r="B294" t="s">
        <v>30</v>
      </c>
      <c r="C294">
        <v>2</v>
      </c>
      <c r="D294">
        <v>90</v>
      </c>
      <c r="E294">
        <v>10</v>
      </c>
      <c r="F294">
        <v>88101</v>
      </c>
      <c r="G294">
        <v>1</v>
      </c>
      <c r="H294">
        <v>7</v>
      </c>
      <c r="I294">
        <v>105</v>
      </c>
      <c r="J294">
        <v>117</v>
      </c>
      <c r="K294" s="1">
        <v>40381</v>
      </c>
      <c r="L294" s="5">
        <f t="shared" si="21"/>
        <v>22</v>
      </c>
      <c r="M294" s="5">
        <f t="shared" si="23"/>
        <v>7</v>
      </c>
      <c r="N294" s="5">
        <f t="shared" si="22"/>
        <v>2010</v>
      </c>
      <c r="O294" s="2">
        <v>0</v>
      </c>
      <c r="P294">
        <v>2</v>
      </c>
    </row>
    <row r="295" spans="1:21" x14ac:dyDescent="0.25">
      <c r="A295" t="s">
        <v>29</v>
      </c>
      <c r="B295" t="s">
        <v>30</v>
      </c>
      <c r="C295">
        <v>2</v>
      </c>
      <c r="D295">
        <v>90</v>
      </c>
      <c r="E295">
        <v>10</v>
      </c>
      <c r="F295">
        <v>88101</v>
      </c>
      <c r="G295">
        <v>1</v>
      </c>
      <c r="H295">
        <v>7</v>
      </c>
      <c r="I295">
        <v>105</v>
      </c>
      <c r="J295">
        <v>117</v>
      </c>
      <c r="K295" s="1">
        <v>40384</v>
      </c>
      <c r="L295" s="5">
        <f t="shared" si="21"/>
        <v>25</v>
      </c>
      <c r="M295" s="5">
        <f t="shared" si="23"/>
        <v>7</v>
      </c>
      <c r="N295" s="5">
        <f t="shared" si="22"/>
        <v>2010</v>
      </c>
      <c r="O295" s="2">
        <v>0</v>
      </c>
      <c r="P295">
        <v>3.2</v>
      </c>
    </row>
    <row r="296" spans="1:21" x14ac:dyDescent="0.25">
      <c r="A296" t="s">
        <v>29</v>
      </c>
      <c r="B296" t="s">
        <v>30</v>
      </c>
      <c r="C296">
        <v>2</v>
      </c>
      <c r="D296">
        <v>90</v>
      </c>
      <c r="E296">
        <v>10</v>
      </c>
      <c r="F296">
        <v>88101</v>
      </c>
      <c r="G296">
        <v>1</v>
      </c>
      <c r="H296">
        <v>7</v>
      </c>
      <c r="I296">
        <v>105</v>
      </c>
      <c r="J296">
        <v>117</v>
      </c>
      <c r="K296" s="1">
        <v>40387</v>
      </c>
      <c r="L296" s="5">
        <f t="shared" si="21"/>
        <v>28</v>
      </c>
      <c r="M296" s="5">
        <f t="shared" si="23"/>
        <v>7</v>
      </c>
      <c r="N296" s="5">
        <f t="shared" si="22"/>
        <v>2010</v>
      </c>
      <c r="O296" s="2">
        <v>0</v>
      </c>
      <c r="P296">
        <v>4</v>
      </c>
      <c r="U296">
        <v>1</v>
      </c>
    </row>
    <row r="297" spans="1:21" x14ac:dyDescent="0.25">
      <c r="A297" t="s">
        <v>29</v>
      </c>
      <c r="B297" t="s">
        <v>30</v>
      </c>
      <c r="C297">
        <v>2</v>
      </c>
      <c r="D297">
        <v>90</v>
      </c>
      <c r="E297">
        <v>10</v>
      </c>
      <c r="F297">
        <v>88101</v>
      </c>
      <c r="G297">
        <v>1</v>
      </c>
      <c r="H297">
        <v>7</v>
      </c>
      <c r="I297">
        <v>105</v>
      </c>
      <c r="J297">
        <v>117</v>
      </c>
      <c r="K297" s="1">
        <v>40390</v>
      </c>
      <c r="L297" s="5">
        <f t="shared" si="21"/>
        <v>31</v>
      </c>
      <c r="M297" s="5">
        <f t="shared" si="23"/>
        <v>7</v>
      </c>
      <c r="N297" s="5">
        <f t="shared" si="22"/>
        <v>2010</v>
      </c>
      <c r="O297" s="2">
        <v>0</v>
      </c>
      <c r="P297">
        <v>5.7</v>
      </c>
      <c r="U297">
        <v>1</v>
      </c>
    </row>
    <row r="298" spans="1:21" x14ac:dyDescent="0.25">
      <c r="A298" t="s">
        <v>29</v>
      </c>
      <c r="B298" t="s">
        <v>30</v>
      </c>
      <c r="C298">
        <v>2</v>
      </c>
      <c r="D298">
        <v>90</v>
      </c>
      <c r="E298">
        <v>10</v>
      </c>
      <c r="F298">
        <v>88101</v>
      </c>
      <c r="G298">
        <v>1</v>
      </c>
      <c r="H298">
        <v>7</v>
      </c>
      <c r="I298">
        <v>105</v>
      </c>
      <c r="J298">
        <v>117</v>
      </c>
      <c r="K298" s="1">
        <v>40393</v>
      </c>
      <c r="L298" s="5">
        <f t="shared" si="21"/>
        <v>3</v>
      </c>
      <c r="M298" s="5">
        <f t="shared" si="23"/>
        <v>8</v>
      </c>
      <c r="N298" s="5">
        <f t="shared" si="22"/>
        <v>2010</v>
      </c>
      <c r="O298" s="2">
        <v>0</v>
      </c>
      <c r="P298">
        <v>10.1</v>
      </c>
      <c r="U298">
        <v>1</v>
      </c>
    </row>
    <row r="299" spans="1:21" x14ac:dyDescent="0.25">
      <c r="A299" t="s">
        <v>29</v>
      </c>
      <c r="B299" t="s">
        <v>30</v>
      </c>
      <c r="C299">
        <v>2</v>
      </c>
      <c r="D299">
        <v>90</v>
      </c>
      <c r="E299">
        <v>10</v>
      </c>
      <c r="F299">
        <v>88101</v>
      </c>
      <c r="G299">
        <v>1</v>
      </c>
      <c r="H299">
        <v>7</v>
      </c>
      <c r="I299">
        <v>105</v>
      </c>
      <c r="J299">
        <v>117</v>
      </c>
      <c r="K299" s="1">
        <v>40396</v>
      </c>
      <c r="L299" s="5">
        <f t="shared" si="21"/>
        <v>6</v>
      </c>
      <c r="M299" s="5">
        <f t="shared" si="23"/>
        <v>8</v>
      </c>
      <c r="N299" s="5">
        <f t="shared" si="22"/>
        <v>2010</v>
      </c>
      <c r="O299" s="2">
        <v>0</v>
      </c>
      <c r="P299">
        <v>5.2</v>
      </c>
      <c r="T299" t="s">
        <v>32</v>
      </c>
      <c r="U299" s="6" t="s">
        <v>36</v>
      </c>
    </row>
    <row r="300" spans="1:21" x14ac:dyDescent="0.25">
      <c r="A300" t="s">
        <v>29</v>
      </c>
      <c r="B300" t="s">
        <v>30</v>
      </c>
      <c r="C300">
        <v>2</v>
      </c>
      <c r="D300">
        <v>90</v>
      </c>
      <c r="E300">
        <v>10</v>
      </c>
      <c r="F300">
        <v>88101</v>
      </c>
      <c r="G300">
        <v>1</v>
      </c>
      <c r="H300">
        <v>7</v>
      </c>
      <c r="I300">
        <v>105</v>
      </c>
      <c r="J300">
        <v>117</v>
      </c>
      <c r="K300" s="1">
        <v>40399</v>
      </c>
      <c r="L300" s="5">
        <f t="shared" si="21"/>
        <v>9</v>
      </c>
      <c r="M300" s="5">
        <f t="shared" si="23"/>
        <v>8</v>
      </c>
      <c r="N300" s="5">
        <f t="shared" si="22"/>
        <v>2010</v>
      </c>
      <c r="O300" s="2">
        <v>0</v>
      </c>
      <c r="P300">
        <v>3.1</v>
      </c>
    </row>
    <row r="301" spans="1:21" x14ac:dyDescent="0.25">
      <c r="A301" t="s">
        <v>29</v>
      </c>
      <c r="B301" t="s">
        <v>30</v>
      </c>
      <c r="C301">
        <v>2</v>
      </c>
      <c r="D301">
        <v>90</v>
      </c>
      <c r="E301">
        <v>10</v>
      </c>
      <c r="F301">
        <v>88101</v>
      </c>
      <c r="G301">
        <v>1</v>
      </c>
      <c r="H301">
        <v>7</v>
      </c>
      <c r="I301">
        <v>105</v>
      </c>
      <c r="J301">
        <v>117</v>
      </c>
      <c r="K301" s="1">
        <v>40402</v>
      </c>
      <c r="L301" s="5">
        <f t="shared" si="21"/>
        <v>12</v>
      </c>
      <c r="M301" s="5">
        <f t="shared" si="23"/>
        <v>8</v>
      </c>
      <c r="N301" s="5">
        <f t="shared" si="22"/>
        <v>2010</v>
      </c>
      <c r="O301" s="2">
        <v>0</v>
      </c>
      <c r="P301">
        <v>10.9</v>
      </c>
    </row>
    <row r="302" spans="1:21" x14ac:dyDescent="0.25">
      <c r="A302" t="s">
        <v>29</v>
      </c>
      <c r="B302" t="s">
        <v>30</v>
      </c>
      <c r="C302">
        <v>2</v>
      </c>
      <c r="D302">
        <v>90</v>
      </c>
      <c r="E302">
        <v>10</v>
      </c>
      <c r="F302">
        <v>88101</v>
      </c>
      <c r="G302">
        <v>1</v>
      </c>
      <c r="H302">
        <v>7</v>
      </c>
      <c r="I302">
        <v>105</v>
      </c>
      <c r="J302">
        <v>117</v>
      </c>
      <c r="K302" s="1">
        <v>40405</v>
      </c>
      <c r="L302" s="5">
        <f t="shared" si="21"/>
        <v>15</v>
      </c>
      <c r="M302" s="5">
        <f t="shared" si="23"/>
        <v>8</v>
      </c>
      <c r="N302" s="5">
        <f t="shared" si="22"/>
        <v>2010</v>
      </c>
      <c r="O302" s="2">
        <v>0</v>
      </c>
      <c r="P302">
        <v>2</v>
      </c>
    </row>
    <row r="303" spans="1:21" x14ac:dyDescent="0.25">
      <c r="A303" t="s">
        <v>29</v>
      </c>
      <c r="B303" t="s">
        <v>30</v>
      </c>
      <c r="C303">
        <v>2</v>
      </c>
      <c r="D303">
        <v>90</v>
      </c>
      <c r="E303">
        <v>10</v>
      </c>
      <c r="F303">
        <v>88101</v>
      </c>
      <c r="G303">
        <v>1</v>
      </c>
      <c r="H303">
        <v>7</v>
      </c>
      <c r="I303">
        <v>105</v>
      </c>
      <c r="J303">
        <v>117</v>
      </c>
      <c r="K303" s="1">
        <v>40408</v>
      </c>
      <c r="L303" s="5">
        <f t="shared" si="21"/>
        <v>18</v>
      </c>
      <c r="M303" s="5">
        <f t="shared" si="23"/>
        <v>8</v>
      </c>
      <c r="N303" s="5">
        <f t="shared" si="22"/>
        <v>2010</v>
      </c>
      <c r="O303" s="2">
        <v>0</v>
      </c>
      <c r="P303">
        <v>1.3</v>
      </c>
    </row>
    <row r="304" spans="1:21" x14ac:dyDescent="0.25">
      <c r="A304" t="s">
        <v>29</v>
      </c>
      <c r="B304" t="s">
        <v>30</v>
      </c>
      <c r="C304">
        <v>2</v>
      </c>
      <c r="D304">
        <v>90</v>
      </c>
      <c r="E304">
        <v>10</v>
      </c>
      <c r="F304">
        <v>88101</v>
      </c>
      <c r="G304">
        <v>1</v>
      </c>
      <c r="H304">
        <v>7</v>
      </c>
      <c r="I304">
        <v>105</v>
      </c>
      <c r="J304">
        <v>117</v>
      </c>
      <c r="K304" s="1">
        <v>40411</v>
      </c>
      <c r="L304" s="5">
        <f t="shared" si="21"/>
        <v>21</v>
      </c>
      <c r="M304" s="5">
        <f t="shared" si="23"/>
        <v>8</v>
      </c>
      <c r="N304" s="5">
        <f t="shared" si="22"/>
        <v>2010</v>
      </c>
      <c r="O304" s="2">
        <v>0</v>
      </c>
      <c r="P304">
        <v>5</v>
      </c>
    </row>
    <row r="305" spans="1:21" x14ac:dyDescent="0.25">
      <c r="A305" t="s">
        <v>29</v>
      </c>
      <c r="B305" t="s">
        <v>30</v>
      </c>
      <c r="C305">
        <v>2</v>
      </c>
      <c r="D305">
        <v>90</v>
      </c>
      <c r="E305">
        <v>10</v>
      </c>
      <c r="F305">
        <v>88101</v>
      </c>
      <c r="G305">
        <v>1</v>
      </c>
      <c r="H305">
        <v>7</v>
      </c>
      <c r="I305">
        <v>105</v>
      </c>
      <c r="J305">
        <v>117</v>
      </c>
      <c r="K305" s="1">
        <v>40414</v>
      </c>
      <c r="L305" s="5">
        <f t="shared" si="21"/>
        <v>24</v>
      </c>
      <c r="M305" s="5">
        <f t="shared" si="23"/>
        <v>8</v>
      </c>
      <c r="N305" s="5">
        <f t="shared" si="22"/>
        <v>2010</v>
      </c>
      <c r="O305" s="2">
        <v>0</v>
      </c>
      <c r="P305">
        <v>5.6</v>
      </c>
    </row>
    <row r="306" spans="1:21" x14ac:dyDescent="0.25">
      <c r="A306" t="s">
        <v>29</v>
      </c>
      <c r="B306" t="s">
        <v>30</v>
      </c>
      <c r="C306">
        <v>2</v>
      </c>
      <c r="D306">
        <v>90</v>
      </c>
      <c r="E306">
        <v>10</v>
      </c>
      <c r="F306">
        <v>88101</v>
      </c>
      <c r="G306">
        <v>1</v>
      </c>
      <c r="H306">
        <v>7</v>
      </c>
      <c r="I306">
        <v>105</v>
      </c>
      <c r="J306">
        <v>117</v>
      </c>
      <c r="K306" s="1">
        <v>40417</v>
      </c>
      <c r="L306" s="5">
        <f t="shared" si="21"/>
        <v>27</v>
      </c>
      <c r="M306" s="5">
        <f t="shared" si="23"/>
        <v>8</v>
      </c>
      <c r="N306" s="5">
        <f t="shared" si="22"/>
        <v>2010</v>
      </c>
      <c r="O306" s="2">
        <v>0</v>
      </c>
      <c r="P306">
        <v>5</v>
      </c>
    </row>
    <row r="307" spans="1:21" x14ac:dyDescent="0.25">
      <c r="A307" t="s">
        <v>29</v>
      </c>
      <c r="B307" t="s">
        <v>30</v>
      </c>
      <c r="C307">
        <v>2</v>
      </c>
      <c r="D307">
        <v>90</v>
      </c>
      <c r="E307">
        <v>10</v>
      </c>
      <c r="F307">
        <v>88101</v>
      </c>
      <c r="G307">
        <v>1</v>
      </c>
      <c r="H307">
        <v>7</v>
      </c>
      <c r="I307">
        <v>105</v>
      </c>
      <c r="J307">
        <v>117</v>
      </c>
      <c r="K307" s="1">
        <v>40420</v>
      </c>
      <c r="L307" s="5">
        <f t="shared" si="21"/>
        <v>30</v>
      </c>
      <c r="M307" s="5">
        <f t="shared" si="23"/>
        <v>8</v>
      </c>
      <c r="N307" s="5">
        <f t="shared" si="22"/>
        <v>2010</v>
      </c>
      <c r="O307" s="2">
        <v>0</v>
      </c>
      <c r="P307">
        <v>2.7</v>
      </c>
    </row>
    <row r="308" spans="1:21" x14ac:dyDescent="0.25">
      <c r="A308" t="s">
        <v>29</v>
      </c>
      <c r="B308" t="s">
        <v>30</v>
      </c>
      <c r="C308">
        <v>2</v>
      </c>
      <c r="D308">
        <v>90</v>
      </c>
      <c r="E308">
        <v>10</v>
      </c>
      <c r="F308">
        <v>88101</v>
      </c>
      <c r="G308">
        <v>1</v>
      </c>
      <c r="H308">
        <v>7</v>
      </c>
      <c r="I308">
        <v>105</v>
      </c>
      <c r="J308">
        <v>117</v>
      </c>
      <c r="K308" s="1">
        <v>40696</v>
      </c>
      <c r="L308" s="5">
        <f t="shared" si="21"/>
        <v>2</v>
      </c>
      <c r="M308" s="5">
        <f t="shared" ref="M308:M314" si="24">MONTH(K308)</f>
        <v>6</v>
      </c>
      <c r="N308" s="5">
        <f t="shared" si="22"/>
        <v>2011</v>
      </c>
      <c r="O308" s="2">
        <v>0</v>
      </c>
      <c r="P308">
        <v>3.7</v>
      </c>
    </row>
    <row r="309" spans="1:21" x14ac:dyDescent="0.25">
      <c r="A309" t="s">
        <v>29</v>
      </c>
      <c r="B309" t="s">
        <v>30</v>
      </c>
      <c r="C309">
        <v>2</v>
      </c>
      <c r="D309">
        <v>90</v>
      </c>
      <c r="E309">
        <v>10</v>
      </c>
      <c r="F309">
        <v>88101</v>
      </c>
      <c r="G309">
        <v>1</v>
      </c>
      <c r="H309">
        <v>7</v>
      </c>
      <c r="I309">
        <v>105</v>
      </c>
      <c r="J309">
        <v>117</v>
      </c>
      <c r="K309" s="1">
        <v>40699</v>
      </c>
      <c r="L309" s="5">
        <f t="shared" si="21"/>
        <v>5</v>
      </c>
      <c r="M309" s="5">
        <f t="shared" si="24"/>
        <v>6</v>
      </c>
      <c r="N309" s="5">
        <f t="shared" si="22"/>
        <v>2011</v>
      </c>
      <c r="O309" s="2">
        <v>0</v>
      </c>
      <c r="P309">
        <v>2.8</v>
      </c>
    </row>
    <row r="310" spans="1:21" x14ac:dyDescent="0.25">
      <c r="A310" t="s">
        <v>29</v>
      </c>
      <c r="B310" t="s">
        <v>30</v>
      </c>
      <c r="C310">
        <v>2</v>
      </c>
      <c r="D310">
        <v>90</v>
      </c>
      <c r="E310">
        <v>10</v>
      </c>
      <c r="F310">
        <v>88101</v>
      </c>
      <c r="G310">
        <v>1</v>
      </c>
      <c r="H310">
        <v>7</v>
      </c>
      <c r="I310">
        <v>105</v>
      </c>
      <c r="J310">
        <v>117</v>
      </c>
      <c r="K310" s="1">
        <v>40702</v>
      </c>
      <c r="L310" s="5">
        <f t="shared" si="21"/>
        <v>8</v>
      </c>
      <c r="M310" s="5">
        <f t="shared" si="24"/>
        <v>6</v>
      </c>
      <c r="N310" s="5">
        <f t="shared" si="22"/>
        <v>2011</v>
      </c>
      <c r="O310" s="2">
        <v>0</v>
      </c>
      <c r="P310">
        <v>22.4</v>
      </c>
      <c r="T310" t="s">
        <v>32</v>
      </c>
      <c r="U310" s="6" t="s">
        <v>36</v>
      </c>
    </row>
    <row r="311" spans="1:21" x14ac:dyDescent="0.25">
      <c r="A311" t="s">
        <v>29</v>
      </c>
      <c r="B311" t="s">
        <v>30</v>
      </c>
      <c r="C311">
        <v>2</v>
      </c>
      <c r="D311">
        <v>90</v>
      </c>
      <c r="E311">
        <v>10</v>
      </c>
      <c r="F311">
        <v>88101</v>
      </c>
      <c r="G311">
        <v>1</v>
      </c>
      <c r="H311">
        <v>7</v>
      </c>
      <c r="I311">
        <v>105</v>
      </c>
      <c r="J311">
        <v>117</v>
      </c>
      <c r="K311" s="1">
        <v>40705</v>
      </c>
      <c r="L311" s="5">
        <f t="shared" si="21"/>
        <v>11</v>
      </c>
      <c r="M311" s="5">
        <f t="shared" si="24"/>
        <v>6</v>
      </c>
      <c r="N311" s="5">
        <f t="shared" si="22"/>
        <v>2011</v>
      </c>
      <c r="O311" s="2">
        <v>0</v>
      </c>
      <c r="P311">
        <v>3.2</v>
      </c>
    </row>
    <row r="312" spans="1:21" x14ac:dyDescent="0.25">
      <c r="A312" t="s">
        <v>29</v>
      </c>
      <c r="B312" t="s">
        <v>30</v>
      </c>
      <c r="C312">
        <v>2</v>
      </c>
      <c r="D312">
        <v>90</v>
      </c>
      <c r="E312">
        <v>10</v>
      </c>
      <c r="F312">
        <v>88101</v>
      </c>
      <c r="G312">
        <v>1</v>
      </c>
      <c r="H312">
        <v>7</v>
      </c>
      <c r="I312">
        <v>105</v>
      </c>
      <c r="J312">
        <v>117</v>
      </c>
      <c r="K312" s="1">
        <v>40708</v>
      </c>
      <c r="L312" s="5">
        <f t="shared" si="21"/>
        <v>14</v>
      </c>
      <c r="M312" s="5">
        <f t="shared" si="24"/>
        <v>6</v>
      </c>
      <c r="N312" s="5">
        <f t="shared" si="22"/>
        <v>2011</v>
      </c>
      <c r="O312" s="2">
        <v>0</v>
      </c>
      <c r="P312">
        <v>1.7</v>
      </c>
    </row>
    <row r="313" spans="1:21" x14ac:dyDescent="0.25">
      <c r="A313" t="s">
        <v>29</v>
      </c>
      <c r="B313" t="s">
        <v>30</v>
      </c>
      <c r="C313">
        <v>2</v>
      </c>
      <c r="D313">
        <v>90</v>
      </c>
      <c r="E313">
        <v>10</v>
      </c>
      <c r="F313">
        <v>88101</v>
      </c>
      <c r="G313">
        <v>1</v>
      </c>
      <c r="H313">
        <v>7</v>
      </c>
      <c r="I313">
        <v>105</v>
      </c>
      <c r="J313">
        <v>117</v>
      </c>
      <c r="K313" s="1">
        <v>40711</v>
      </c>
      <c r="L313" s="5">
        <f t="shared" si="21"/>
        <v>17</v>
      </c>
      <c r="M313" s="5">
        <f t="shared" si="24"/>
        <v>6</v>
      </c>
      <c r="N313" s="5">
        <f t="shared" si="22"/>
        <v>2011</v>
      </c>
      <c r="O313" s="2">
        <v>0</v>
      </c>
      <c r="P313">
        <v>3.1</v>
      </c>
    </row>
    <row r="314" spans="1:21" x14ac:dyDescent="0.25">
      <c r="A314" t="s">
        <v>29</v>
      </c>
      <c r="B314" t="s">
        <v>30</v>
      </c>
      <c r="C314">
        <v>2</v>
      </c>
      <c r="D314">
        <v>90</v>
      </c>
      <c r="E314">
        <v>10</v>
      </c>
      <c r="F314">
        <v>88101</v>
      </c>
      <c r="G314">
        <v>1</v>
      </c>
      <c r="H314">
        <v>7</v>
      </c>
      <c r="I314">
        <v>105</v>
      </c>
      <c r="J314">
        <v>117</v>
      </c>
      <c r="K314" s="1">
        <v>40714</v>
      </c>
      <c r="L314" s="5">
        <f t="shared" si="21"/>
        <v>20</v>
      </c>
      <c r="M314" s="5">
        <f t="shared" si="24"/>
        <v>6</v>
      </c>
      <c r="N314" s="5">
        <f t="shared" si="22"/>
        <v>2011</v>
      </c>
      <c r="O314" s="2">
        <v>0</v>
      </c>
      <c r="P314">
        <v>3.5</v>
      </c>
    </row>
    <row r="315" spans="1:21" x14ac:dyDescent="0.25">
      <c r="A315" t="s">
        <v>29</v>
      </c>
      <c r="B315" t="s">
        <v>30</v>
      </c>
      <c r="C315">
        <v>2</v>
      </c>
      <c r="D315">
        <v>90</v>
      </c>
      <c r="E315">
        <v>10</v>
      </c>
      <c r="F315">
        <v>88101</v>
      </c>
      <c r="G315">
        <v>1</v>
      </c>
      <c r="H315">
        <v>7</v>
      </c>
      <c r="I315">
        <v>105</v>
      </c>
      <c r="J315">
        <v>117</v>
      </c>
      <c r="K315" s="1">
        <v>40717</v>
      </c>
      <c r="L315" s="5">
        <f t="shared" si="21"/>
        <v>23</v>
      </c>
      <c r="M315" s="5">
        <f t="shared" ref="M315:M338" si="25">MONTH(K315)</f>
        <v>6</v>
      </c>
      <c r="N315" s="5">
        <f t="shared" si="22"/>
        <v>2011</v>
      </c>
      <c r="O315" s="2">
        <v>0</v>
      </c>
      <c r="P315">
        <v>2.1</v>
      </c>
    </row>
    <row r="316" spans="1:21" x14ac:dyDescent="0.25">
      <c r="A316" t="s">
        <v>29</v>
      </c>
      <c r="B316" t="s">
        <v>30</v>
      </c>
      <c r="C316">
        <v>2</v>
      </c>
      <c r="D316">
        <v>90</v>
      </c>
      <c r="E316">
        <v>10</v>
      </c>
      <c r="F316">
        <v>88101</v>
      </c>
      <c r="G316">
        <v>1</v>
      </c>
      <c r="H316">
        <v>7</v>
      </c>
      <c r="I316">
        <v>105</v>
      </c>
      <c r="J316">
        <v>117</v>
      </c>
      <c r="K316" s="1">
        <v>40720</v>
      </c>
      <c r="L316" s="5">
        <f t="shared" si="21"/>
        <v>26</v>
      </c>
      <c r="M316" s="5">
        <f t="shared" si="25"/>
        <v>6</v>
      </c>
      <c r="N316" s="5">
        <f t="shared" si="22"/>
        <v>2011</v>
      </c>
      <c r="O316" s="2">
        <v>0</v>
      </c>
      <c r="P316">
        <v>4.5</v>
      </c>
    </row>
    <row r="317" spans="1:21" x14ac:dyDescent="0.25">
      <c r="A317" t="s">
        <v>29</v>
      </c>
      <c r="B317" t="s">
        <v>30</v>
      </c>
      <c r="C317">
        <v>2</v>
      </c>
      <c r="D317">
        <v>90</v>
      </c>
      <c r="E317">
        <v>10</v>
      </c>
      <c r="F317">
        <v>88101</v>
      </c>
      <c r="G317">
        <v>1</v>
      </c>
      <c r="H317">
        <v>7</v>
      </c>
      <c r="I317">
        <v>105</v>
      </c>
      <c r="J317">
        <v>117</v>
      </c>
      <c r="K317" s="1">
        <v>40723</v>
      </c>
      <c r="L317" s="5">
        <f t="shared" si="21"/>
        <v>29</v>
      </c>
      <c r="M317" s="5">
        <f t="shared" si="25"/>
        <v>6</v>
      </c>
      <c r="N317" s="5">
        <f t="shared" si="22"/>
        <v>2011</v>
      </c>
      <c r="O317" s="2">
        <v>0</v>
      </c>
      <c r="P317">
        <v>2.5</v>
      </c>
    </row>
    <row r="318" spans="1:21" x14ac:dyDescent="0.25">
      <c r="A318" t="s">
        <v>29</v>
      </c>
      <c r="B318" t="s">
        <v>30</v>
      </c>
      <c r="C318">
        <v>2</v>
      </c>
      <c r="D318">
        <v>90</v>
      </c>
      <c r="E318">
        <v>10</v>
      </c>
      <c r="F318">
        <v>88101</v>
      </c>
      <c r="G318">
        <v>1</v>
      </c>
      <c r="H318">
        <v>7</v>
      </c>
      <c r="I318">
        <v>105</v>
      </c>
      <c r="J318">
        <v>117</v>
      </c>
      <c r="K318" s="1">
        <v>40726</v>
      </c>
      <c r="L318" s="5">
        <f t="shared" si="21"/>
        <v>2</v>
      </c>
      <c r="M318" s="5">
        <f t="shared" si="25"/>
        <v>7</v>
      </c>
      <c r="N318" s="5">
        <f t="shared" si="22"/>
        <v>2011</v>
      </c>
      <c r="O318" s="2">
        <v>0</v>
      </c>
      <c r="P318">
        <v>2.9</v>
      </c>
    </row>
    <row r="319" spans="1:21" x14ac:dyDescent="0.25">
      <c r="A319" t="s">
        <v>29</v>
      </c>
      <c r="B319" t="s">
        <v>30</v>
      </c>
      <c r="C319">
        <v>2</v>
      </c>
      <c r="D319">
        <v>90</v>
      </c>
      <c r="E319">
        <v>10</v>
      </c>
      <c r="F319">
        <v>88101</v>
      </c>
      <c r="G319">
        <v>1</v>
      </c>
      <c r="H319">
        <v>7</v>
      </c>
      <c r="I319">
        <v>105</v>
      </c>
      <c r="J319">
        <v>117</v>
      </c>
      <c r="K319" s="1">
        <v>40729</v>
      </c>
      <c r="L319" s="5">
        <f t="shared" si="21"/>
        <v>5</v>
      </c>
      <c r="M319" s="5">
        <f t="shared" si="25"/>
        <v>7</v>
      </c>
      <c r="N319" s="5">
        <f t="shared" si="22"/>
        <v>2011</v>
      </c>
      <c r="O319" s="2">
        <v>0</v>
      </c>
      <c r="P319">
        <v>2.1</v>
      </c>
    </row>
    <row r="320" spans="1:21" x14ac:dyDescent="0.25">
      <c r="A320" t="s">
        <v>29</v>
      </c>
      <c r="B320" t="s">
        <v>30</v>
      </c>
      <c r="C320">
        <v>2</v>
      </c>
      <c r="D320">
        <v>90</v>
      </c>
      <c r="E320">
        <v>10</v>
      </c>
      <c r="F320">
        <v>88101</v>
      </c>
      <c r="G320">
        <v>1</v>
      </c>
      <c r="H320">
        <v>7</v>
      </c>
      <c r="I320">
        <v>105</v>
      </c>
      <c r="J320">
        <v>117</v>
      </c>
      <c r="K320" s="1">
        <v>40732</v>
      </c>
      <c r="L320" s="5">
        <f t="shared" si="21"/>
        <v>8</v>
      </c>
      <c r="M320" s="5">
        <f t="shared" si="25"/>
        <v>7</v>
      </c>
      <c r="N320" s="5">
        <f t="shared" si="22"/>
        <v>2011</v>
      </c>
      <c r="O320" s="2">
        <v>0</v>
      </c>
      <c r="P320">
        <v>4.2</v>
      </c>
    </row>
    <row r="321" spans="1:16" x14ac:dyDescent="0.25">
      <c r="A321" t="s">
        <v>29</v>
      </c>
      <c r="B321" t="s">
        <v>30</v>
      </c>
      <c r="C321">
        <v>2</v>
      </c>
      <c r="D321">
        <v>90</v>
      </c>
      <c r="E321">
        <v>10</v>
      </c>
      <c r="F321">
        <v>88101</v>
      </c>
      <c r="G321">
        <v>1</v>
      </c>
      <c r="H321">
        <v>7</v>
      </c>
      <c r="I321">
        <v>105</v>
      </c>
      <c r="J321">
        <v>117</v>
      </c>
      <c r="K321" s="1">
        <v>40735</v>
      </c>
      <c r="L321" s="5">
        <f t="shared" si="21"/>
        <v>11</v>
      </c>
      <c r="M321" s="5">
        <f t="shared" si="25"/>
        <v>7</v>
      </c>
      <c r="N321" s="5">
        <f t="shared" si="22"/>
        <v>2011</v>
      </c>
      <c r="O321" s="2">
        <v>0</v>
      </c>
      <c r="P321">
        <v>3.2</v>
      </c>
    </row>
    <row r="322" spans="1:16" x14ac:dyDescent="0.25">
      <c r="A322" t="s">
        <v>29</v>
      </c>
      <c r="B322" t="s">
        <v>30</v>
      </c>
      <c r="C322">
        <v>2</v>
      </c>
      <c r="D322">
        <v>90</v>
      </c>
      <c r="E322">
        <v>10</v>
      </c>
      <c r="F322">
        <v>88101</v>
      </c>
      <c r="G322">
        <v>1</v>
      </c>
      <c r="H322">
        <v>7</v>
      </c>
      <c r="I322">
        <v>105</v>
      </c>
      <c r="J322">
        <v>117</v>
      </c>
      <c r="K322" s="1">
        <v>40738</v>
      </c>
      <c r="L322" s="5">
        <f t="shared" si="21"/>
        <v>14</v>
      </c>
      <c r="M322" s="5">
        <f t="shared" si="25"/>
        <v>7</v>
      </c>
      <c r="N322" s="5">
        <f t="shared" si="22"/>
        <v>2011</v>
      </c>
      <c r="O322" s="2">
        <v>0</v>
      </c>
      <c r="P322">
        <v>3</v>
      </c>
    </row>
    <row r="323" spans="1:16" x14ac:dyDescent="0.25">
      <c r="A323" t="s">
        <v>29</v>
      </c>
      <c r="B323" t="s">
        <v>30</v>
      </c>
      <c r="C323">
        <v>2</v>
      </c>
      <c r="D323">
        <v>90</v>
      </c>
      <c r="E323">
        <v>10</v>
      </c>
      <c r="F323">
        <v>88101</v>
      </c>
      <c r="G323">
        <v>1</v>
      </c>
      <c r="H323">
        <v>7</v>
      </c>
      <c r="I323">
        <v>105</v>
      </c>
      <c r="J323">
        <v>117</v>
      </c>
      <c r="K323" s="1">
        <v>40741</v>
      </c>
      <c r="L323" s="5">
        <f t="shared" ref="L323:L386" si="26">DAY(K323)</f>
        <v>17</v>
      </c>
      <c r="M323" s="5">
        <f t="shared" si="25"/>
        <v>7</v>
      </c>
      <c r="N323" s="5">
        <f t="shared" ref="N323:N386" si="27">YEAR(K323)</f>
        <v>2011</v>
      </c>
      <c r="O323" s="2">
        <v>0</v>
      </c>
      <c r="P323">
        <v>2.6</v>
      </c>
    </row>
    <row r="324" spans="1:16" x14ac:dyDescent="0.25">
      <c r="A324" t="s">
        <v>29</v>
      </c>
      <c r="B324" t="s">
        <v>30</v>
      </c>
      <c r="C324">
        <v>2</v>
      </c>
      <c r="D324">
        <v>90</v>
      </c>
      <c r="E324">
        <v>10</v>
      </c>
      <c r="F324">
        <v>88101</v>
      </c>
      <c r="G324">
        <v>1</v>
      </c>
      <c r="H324">
        <v>7</v>
      </c>
      <c r="I324">
        <v>105</v>
      </c>
      <c r="J324">
        <v>117</v>
      </c>
      <c r="K324" s="1">
        <v>40744</v>
      </c>
      <c r="L324" s="5">
        <f t="shared" si="26"/>
        <v>20</v>
      </c>
      <c r="M324" s="5">
        <f t="shared" si="25"/>
        <v>7</v>
      </c>
      <c r="N324" s="5">
        <f t="shared" si="27"/>
        <v>2011</v>
      </c>
      <c r="O324" s="2">
        <v>0</v>
      </c>
      <c r="P324">
        <v>2.6</v>
      </c>
    </row>
    <row r="325" spans="1:16" x14ac:dyDescent="0.25">
      <c r="A325" t="s">
        <v>29</v>
      </c>
      <c r="B325" t="s">
        <v>30</v>
      </c>
      <c r="C325">
        <v>2</v>
      </c>
      <c r="D325">
        <v>90</v>
      </c>
      <c r="E325">
        <v>10</v>
      </c>
      <c r="F325">
        <v>88101</v>
      </c>
      <c r="G325">
        <v>1</v>
      </c>
      <c r="H325">
        <v>7</v>
      </c>
      <c r="I325">
        <v>105</v>
      </c>
      <c r="J325">
        <v>117</v>
      </c>
      <c r="K325" s="1">
        <v>40747</v>
      </c>
      <c r="L325" s="5">
        <f t="shared" si="26"/>
        <v>23</v>
      </c>
      <c r="M325" s="5">
        <f t="shared" si="25"/>
        <v>7</v>
      </c>
      <c r="N325" s="5">
        <f t="shared" si="27"/>
        <v>2011</v>
      </c>
      <c r="O325" s="2">
        <v>0</v>
      </c>
      <c r="P325">
        <v>4.3</v>
      </c>
    </row>
    <row r="326" spans="1:16" x14ac:dyDescent="0.25">
      <c r="A326" t="s">
        <v>29</v>
      </c>
      <c r="B326" t="s">
        <v>30</v>
      </c>
      <c r="C326">
        <v>2</v>
      </c>
      <c r="D326">
        <v>90</v>
      </c>
      <c r="E326">
        <v>10</v>
      </c>
      <c r="F326">
        <v>88101</v>
      </c>
      <c r="G326">
        <v>1</v>
      </c>
      <c r="H326">
        <v>7</v>
      </c>
      <c r="I326">
        <v>105</v>
      </c>
      <c r="J326">
        <v>117</v>
      </c>
      <c r="K326" s="1">
        <v>40750</v>
      </c>
      <c r="L326" s="5">
        <f t="shared" si="26"/>
        <v>26</v>
      </c>
      <c r="M326" s="5">
        <f t="shared" si="25"/>
        <v>7</v>
      </c>
      <c r="N326" s="5">
        <f t="shared" si="27"/>
        <v>2011</v>
      </c>
      <c r="O326" s="2">
        <v>0</v>
      </c>
      <c r="P326">
        <v>3.7</v>
      </c>
    </row>
    <row r="327" spans="1:16" x14ac:dyDescent="0.25">
      <c r="A327" t="s">
        <v>29</v>
      </c>
      <c r="B327" t="s">
        <v>30</v>
      </c>
      <c r="C327">
        <v>2</v>
      </c>
      <c r="D327">
        <v>90</v>
      </c>
      <c r="E327">
        <v>10</v>
      </c>
      <c r="F327">
        <v>88101</v>
      </c>
      <c r="G327">
        <v>1</v>
      </c>
      <c r="H327">
        <v>7</v>
      </c>
      <c r="I327">
        <v>105</v>
      </c>
      <c r="J327">
        <v>117</v>
      </c>
      <c r="K327" s="1">
        <v>40753</v>
      </c>
      <c r="L327" s="5">
        <f t="shared" si="26"/>
        <v>29</v>
      </c>
      <c r="M327" s="5">
        <f t="shared" si="25"/>
        <v>7</v>
      </c>
      <c r="N327" s="5">
        <f t="shared" si="27"/>
        <v>2011</v>
      </c>
      <c r="O327" s="2">
        <v>0</v>
      </c>
      <c r="P327">
        <v>3.2</v>
      </c>
    </row>
    <row r="328" spans="1:16" x14ac:dyDescent="0.25">
      <c r="A328" t="s">
        <v>29</v>
      </c>
      <c r="B328" t="s">
        <v>30</v>
      </c>
      <c r="C328">
        <v>2</v>
      </c>
      <c r="D328">
        <v>90</v>
      </c>
      <c r="E328">
        <v>10</v>
      </c>
      <c r="F328">
        <v>88101</v>
      </c>
      <c r="G328">
        <v>1</v>
      </c>
      <c r="H328">
        <v>7</v>
      </c>
      <c r="I328">
        <v>105</v>
      </c>
      <c r="J328">
        <v>117</v>
      </c>
      <c r="K328" s="1">
        <v>40756</v>
      </c>
      <c r="L328" s="5">
        <f t="shared" si="26"/>
        <v>1</v>
      </c>
      <c r="M328" s="5">
        <f t="shared" si="25"/>
        <v>8</v>
      </c>
      <c r="N328" s="5">
        <f t="shared" si="27"/>
        <v>2011</v>
      </c>
      <c r="O328" s="2">
        <v>0</v>
      </c>
      <c r="P328">
        <v>2.2000000000000002</v>
      </c>
    </row>
    <row r="329" spans="1:16" x14ac:dyDescent="0.25">
      <c r="A329" t="s">
        <v>29</v>
      </c>
      <c r="B329" t="s">
        <v>30</v>
      </c>
      <c r="C329">
        <v>2</v>
      </c>
      <c r="D329">
        <v>90</v>
      </c>
      <c r="E329">
        <v>10</v>
      </c>
      <c r="F329">
        <v>88101</v>
      </c>
      <c r="G329">
        <v>1</v>
      </c>
      <c r="H329">
        <v>7</v>
      </c>
      <c r="I329">
        <v>105</v>
      </c>
      <c r="J329">
        <v>117</v>
      </c>
      <c r="K329" s="1">
        <v>40759</v>
      </c>
      <c r="L329" s="5">
        <f t="shared" si="26"/>
        <v>4</v>
      </c>
      <c r="M329" s="5">
        <f t="shared" si="25"/>
        <v>8</v>
      </c>
      <c r="N329" s="5">
        <f t="shared" si="27"/>
        <v>2011</v>
      </c>
      <c r="O329" s="2">
        <v>0</v>
      </c>
      <c r="P329">
        <v>3</v>
      </c>
    </row>
    <row r="330" spans="1:16" x14ac:dyDescent="0.25">
      <c r="A330" t="s">
        <v>29</v>
      </c>
      <c r="B330" t="s">
        <v>30</v>
      </c>
      <c r="C330">
        <v>2</v>
      </c>
      <c r="D330">
        <v>90</v>
      </c>
      <c r="E330">
        <v>10</v>
      </c>
      <c r="F330">
        <v>88101</v>
      </c>
      <c r="G330">
        <v>1</v>
      </c>
      <c r="H330">
        <v>7</v>
      </c>
      <c r="I330">
        <v>105</v>
      </c>
      <c r="J330">
        <v>117</v>
      </c>
      <c r="K330" s="1">
        <v>40762</v>
      </c>
      <c r="L330" s="5">
        <f t="shared" si="26"/>
        <v>7</v>
      </c>
      <c r="M330" s="5">
        <f t="shared" si="25"/>
        <v>8</v>
      </c>
      <c r="N330" s="5">
        <f t="shared" si="27"/>
        <v>2011</v>
      </c>
      <c r="O330" s="2">
        <v>0</v>
      </c>
      <c r="P330">
        <v>1.7</v>
      </c>
    </row>
    <row r="331" spans="1:16" x14ac:dyDescent="0.25">
      <c r="A331" t="s">
        <v>29</v>
      </c>
      <c r="B331" t="s">
        <v>30</v>
      </c>
      <c r="C331">
        <v>2</v>
      </c>
      <c r="D331">
        <v>90</v>
      </c>
      <c r="E331">
        <v>10</v>
      </c>
      <c r="F331">
        <v>88101</v>
      </c>
      <c r="G331">
        <v>1</v>
      </c>
      <c r="H331">
        <v>7</v>
      </c>
      <c r="I331">
        <v>105</v>
      </c>
      <c r="J331">
        <v>117</v>
      </c>
      <c r="K331" s="1">
        <v>40765</v>
      </c>
      <c r="L331" s="5">
        <f t="shared" si="26"/>
        <v>10</v>
      </c>
      <c r="M331" s="5">
        <f t="shared" si="25"/>
        <v>8</v>
      </c>
      <c r="N331" s="5">
        <f t="shared" si="27"/>
        <v>2011</v>
      </c>
      <c r="O331" s="2">
        <v>0</v>
      </c>
      <c r="P331">
        <v>1</v>
      </c>
    </row>
    <row r="332" spans="1:16" x14ac:dyDescent="0.25">
      <c r="A332" t="s">
        <v>29</v>
      </c>
      <c r="B332" t="s">
        <v>30</v>
      </c>
      <c r="C332">
        <v>2</v>
      </c>
      <c r="D332">
        <v>90</v>
      </c>
      <c r="E332">
        <v>10</v>
      </c>
      <c r="F332">
        <v>88101</v>
      </c>
      <c r="G332">
        <v>1</v>
      </c>
      <c r="H332">
        <v>7</v>
      </c>
      <c r="I332">
        <v>105</v>
      </c>
      <c r="J332">
        <v>117</v>
      </c>
      <c r="K332" s="1">
        <v>40768</v>
      </c>
      <c r="L332" s="5">
        <f t="shared" si="26"/>
        <v>13</v>
      </c>
      <c r="M332" s="5">
        <f t="shared" si="25"/>
        <v>8</v>
      </c>
      <c r="N332" s="5">
        <f t="shared" si="27"/>
        <v>2011</v>
      </c>
      <c r="O332" s="2">
        <v>0</v>
      </c>
      <c r="P332">
        <v>2.2000000000000002</v>
      </c>
    </row>
    <row r="333" spans="1:16" x14ac:dyDescent="0.25">
      <c r="A333" t="s">
        <v>29</v>
      </c>
      <c r="B333" t="s">
        <v>30</v>
      </c>
      <c r="C333">
        <v>2</v>
      </c>
      <c r="D333">
        <v>90</v>
      </c>
      <c r="E333">
        <v>10</v>
      </c>
      <c r="F333">
        <v>88101</v>
      </c>
      <c r="G333">
        <v>1</v>
      </c>
      <c r="H333">
        <v>7</v>
      </c>
      <c r="I333">
        <v>105</v>
      </c>
      <c r="J333">
        <v>117</v>
      </c>
      <c r="K333" s="1">
        <v>40771</v>
      </c>
      <c r="L333" s="5">
        <f t="shared" si="26"/>
        <v>16</v>
      </c>
      <c r="M333" s="5">
        <f t="shared" si="25"/>
        <v>8</v>
      </c>
      <c r="N333" s="5">
        <f t="shared" si="27"/>
        <v>2011</v>
      </c>
      <c r="O333" s="2">
        <v>0</v>
      </c>
      <c r="P333">
        <v>1.4</v>
      </c>
    </row>
    <row r="334" spans="1:16" x14ac:dyDescent="0.25">
      <c r="A334" t="s">
        <v>29</v>
      </c>
      <c r="B334" t="s">
        <v>30</v>
      </c>
      <c r="C334">
        <v>2</v>
      </c>
      <c r="D334">
        <v>90</v>
      </c>
      <c r="E334">
        <v>10</v>
      </c>
      <c r="F334">
        <v>88101</v>
      </c>
      <c r="G334">
        <v>1</v>
      </c>
      <c r="H334">
        <v>7</v>
      </c>
      <c r="I334">
        <v>105</v>
      </c>
      <c r="J334">
        <v>117</v>
      </c>
      <c r="K334" s="1">
        <v>40774</v>
      </c>
      <c r="L334" s="5">
        <f t="shared" si="26"/>
        <v>19</v>
      </c>
      <c r="M334" s="5">
        <f t="shared" si="25"/>
        <v>8</v>
      </c>
      <c r="N334" s="5">
        <f t="shared" si="27"/>
        <v>2011</v>
      </c>
      <c r="O334" s="2">
        <v>0</v>
      </c>
      <c r="P334">
        <v>1.6</v>
      </c>
    </row>
    <row r="335" spans="1:16" x14ac:dyDescent="0.25">
      <c r="A335" t="s">
        <v>29</v>
      </c>
      <c r="B335" t="s">
        <v>30</v>
      </c>
      <c r="C335">
        <v>2</v>
      </c>
      <c r="D335">
        <v>90</v>
      </c>
      <c r="E335">
        <v>10</v>
      </c>
      <c r="F335">
        <v>88101</v>
      </c>
      <c r="G335">
        <v>1</v>
      </c>
      <c r="H335">
        <v>7</v>
      </c>
      <c r="I335">
        <v>105</v>
      </c>
      <c r="J335">
        <v>117</v>
      </c>
      <c r="K335" s="1">
        <v>40777</v>
      </c>
      <c r="L335" s="5">
        <f t="shared" si="26"/>
        <v>22</v>
      </c>
      <c r="M335" s="5">
        <f t="shared" si="25"/>
        <v>8</v>
      </c>
      <c r="N335" s="5">
        <f t="shared" si="27"/>
        <v>2011</v>
      </c>
      <c r="O335" s="2">
        <v>0</v>
      </c>
      <c r="P335">
        <v>2.7</v>
      </c>
    </row>
    <row r="336" spans="1:16" x14ac:dyDescent="0.25">
      <c r="A336" t="s">
        <v>29</v>
      </c>
      <c r="B336" t="s">
        <v>30</v>
      </c>
      <c r="C336">
        <v>2</v>
      </c>
      <c r="D336">
        <v>90</v>
      </c>
      <c r="E336">
        <v>10</v>
      </c>
      <c r="F336">
        <v>88101</v>
      </c>
      <c r="G336">
        <v>1</v>
      </c>
      <c r="H336">
        <v>7</v>
      </c>
      <c r="I336">
        <v>105</v>
      </c>
      <c r="J336">
        <v>117</v>
      </c>
      <c r="K336" s="1">
        <v>40780</v>
      </c>
      <c r="L336" s="5">
        <f t="shared" si="26"/>
        <v>25</v>
      </c>
      <c r="M336" s="5">
        <f t="shared" si="25"/>
        <v>8</v>
      </c>
      <c r="N336" s="5">
        <f t="shared" si="27"/>
        <v>2011</v>
      </c>
      <c r="O336" s="2">
        <v>0</v>
      </c>
      <c r="P336">
        <v>4</v>
      </c>
    </row>
    <row r="337" spans="1:18" x14ac:dyDescent="0.25">
      <c r="A337" t="s">
        <v>29</v>
      </c>
      <c r="B337" t="s">
        <v>30</v>
      </c>
      <c r="C337">
        <v>2</v>
      </c>
      <c r="D337">
        <v>90</v>
      </c>
      <c r="E337">
        <v>10</v>
      </c>
      <c r="F337">
        <v>88101</v>
      </c>
      <c r="G337">
        <v>1</v>
      </c>
      <c r="H337">
        <v>7</v>
      </c>
      <c r="I337">
        <v>105</v>
      </c>
      <c r="J337">
        <v>117</v>
      </c>
      <c r="K337" s="1">
        <v>40783</v>
      </c>
      <c r="L337" s="5">
        <f t="shared" si="26"/>
        <v>28</v>
      </c>
      <c r="M337" s="5">
        <f t="shared" si="25"/>
        <v>8</v>
      </c>
      <c r="N337" s="5">
        <f t="shared" si="27"/>
        <v>2011</v>
      </c>
      <c r="O337" s="2">
        <v>0</v>
      </c>
      <c r="P337">
        <v>3.6</v>
      </c>
    </row>
    <row r="338" spans="1:18" x14ac:dyDescent="0.25">
      <c r="A338" t="s">
        <v>29</v>
      </c>
      <c r="B338" t="s">
        <v>30</v>
      </c>
      <c r="C338">
        <v>2</v>
      </c>
      <c r="D338">
        <v>90</v>
      </c>
      <c r="E338">
        <v>10</v>
      </c>
      <c r="F338">
        <v>88101</v>
      </c>
      <c r="G338">
        <v>1</v>
      </c>
      <c r="H338">
        <v>7</v>
      </c>
      <c r="I338">
        <v>105</v>
      </c>
      <c r="J338">
        <v>117</v>
      </c>
      <c r="K338" s="1">
        <v>40786</v>
      </c>
      <c r="L338" s="5">
        <f t="shared" si="26"/>
        <v>31</v>
      </c>
      <c r="M338" s="5">
        <f t="shared" si="25"/>
        <v>8</v>
      </c>
      <c r="N338" s="5">
        <f t="shared" si="27"/>
        <v>2011</v>
      </c>
      <c r="O338" s="2">
        <v>0</v>
      </c>
      <c r="P338">
        <v>3.5</v>
      </c>
    </row>
    <row r="339" spans="1:18" x14ac:dyDescent="0.25">
      <c r="A339" t="s">
        <v>29</v>
      </c>
      <c r="B339" t="s">
        <v>30</v>
      </c>
      <c r="C339">
        <v>2</v>
      </c>
      <c r="D339">
        <v>90</v>
      </c>
      <c r="E339">
        <v>10</v>
      </c>
      <c r="F339">
        <v>88101</v>
      </c>
      <c r="G339">
        <v>1</v>
      </c>
      <c r="H339">
        <v>7</v>
      </c>
      <c r="I339">
        <v>105</v>
      </c>
      <c r="J339">
        <v>143</v>
      </c>
      <c r="K339" s="1">
        <v>41062</v>
      </c>
      <c r="L339" s="5">
        <f t="shared" si="26"/>
        <v>2</v>
      </c>
      <c r="M339" s="5">
        <f t="shared" ref="M339:M352" si="28">MONTH(K339)</f>
        <v>6</v>
      </c>
      <c r="N339" s="5">
        <f t="shared" si="27"/>
        <v>2012</v>
      </c>
      <c r="O339" s="2">
        <v>0</v>
      </c>
      <c r="P339">
        <v>0.1</v>
      </c>
      <c r="R339">
        <v>6</v>
      </c>
    </row>
    <row r="340" spans="1:18" x14ac:dyDescent="0.25">
      <c r="A340" t="s">
        <v>29</v>
      </c>
      <c r="B340" t="s">
        <v>30</v>
      </c>
      <c r="C340">
        <v>2</v>
      </c>
      <c r="D340">
        <v>90</v>
      </c>
      <c r="E340">
        <v>10</v>
      </c>
      <c r="F340">
        <v>88101</v>
      </c>
      <c r="G340">
        <v>1</v>
      </c>
      <c r="H340">
        <v>7</v>
      </c>
      <c r="I340">
        <v>105</v>
      </c>
      <c r="J340">
        <v>143</v>
      </c>
      <c r="K340" s="1">
        <v>41065</v>
      </c>
      <c r="L340" s="5">
        <f t="shared" si="26"/>
        <v>5</v>
      </c>
      <c r="M340" s="5">
        <f t="shared" si="28"/>
        <v>6</v>
      </c>
      <c r="N340" s="5">
        <f t="shared" si="27"/>
        <v>2012</v>
      </c>
      <c r="O340" s="2">
        <v>0</v>
      </c>
      <c r="P340">
        <v>0.1</v>
      </c>
      <c r="R340">
        <v>6</v>
      </c>
    </row>
    <row r="341" spans="1:18" x14ac:dyDescent="0.25">
      <c r="A341" t="s">
        <v>29</v>
      </c>
      <c r="B341" t="s">
        <v>30</v>
      </c>
      <c r="C341">
        <v>2</v>
      </c>
      <c r="D341">
        <v>90</v>
      </c>
      <c r="E341">
        <v>10</v>
      </c>
      <c r="F341">
        <v>88101</v>
      </c>
      <c r="G341">
        <v>1</v>
      </c>
      <c r="H341">
        <v>7</v>
      </c>
      <c r="I341">
        <v>105</v>
      </c>
      <c r="J341">
        <v>143</v>
      </c>
      <c r="K341" s="1">
        <v>41068</v>
      </c>
      <c r="L341" s="5">
        <f t="shared" si="26"/>
        <v>8</v>
      </c>
      <c r="M341" s="5">
        <f t="shared" si="28"/>
        <v>6</v>
      </c>
      <c r="N341" s="5">
        <f t="shared" si="27"/>
        <v>2012</v>
      </c>
      <c r="O341" s="2">
        <v>0</v>
      </c>
      <c r="P341">
        <v>0.2</v>
      </c>
      <c r="R341">
        <v>6</v>
      </c>
    </row>
    <row r="342" spans="1:18" x14ac:dyDescent="0.25">
      <c r="A342" t="s">
        <v>29</v>
      </c>
      <c r="B342" t="s">
        <v>30</v>
      </c>
      <c r="C342">
        <v>2</v>
      </c>
      <c r="D342">
        <v>90</v>
      </c>
      <c r="E342">
        <v>10</v>
      </c>
      <c r="F342">
        <v>88101</v>
      </c>
      <c r="G342">
        <v>1</v>
      </c>
      <c r="H342">
        <v>7</v>
      </c>
      <c r="I342">
        <v>105</v>
      </c>
      <c r="J342">
        <v>143</v>
      </c>
      <c r="K342" s="1">
        <v>41071</v>
      </c>
      <c r="L342" s="5">
        <f t="shared" si="26"/>
        <v>11</v>
      </c>
      <c r="M342" s="5">
        <f t="shared" si="28"/>
        <v>6</v>
      </c>
      <c r="N342" s="5">
        <f t="shared" si="27"/>
        <v>2012</v>
      </c>
      <c r="O342" s="2">
        <v>0</v>
      </c>
      <c r="P342">
        <v>0.2</v>
      </c>
      <c r="R342">
        <v>6</v>
      </c>
    </row>
    <row r="343" spans="1:18" x14ac:dyDescent="0.25">
      <c r="A343" t="s">
        <v>29</v>
      </c>
      <c r="B343" t="s">
        <v>30</v>
      </c>
      <c r="C343">
        <v>2</v>
      </c>
      <c r="D343">
        <v>90</v>
      </c>
      <c r="E343">
        <v>10</v>
      </c>
      <c r="F343">
        <v>88101</v>
      </c>
      <c r="G343">
        <v>1</v>
      </c>
      <c r="H343">
        <v>7</v>
      </c>
      <c r="I343">
        <v>105</v>
      </c>
      <c r="J343">
        <v>143</v>
      </c>
      <c r="K343" s="1">
        <v>41074</v>
      </c>
      <c r="L343" s="5">
        <f t="shared" si="26"/>
        <v>14</v>
      </c>
      <c r="M343" s="5">
        <f t="shared" si="28"/>
        <v>6</v>
      </c>
      <c r="N343" s="5">
        <f t="shared" si="27"/>
        <v>2012</v>
      </c>
      <c r="O343" s="2">
        <v>0</v>
      </c>
      <c r="P343">
        <v>2.2999999999999998</v>
      </c>
      <c r="R343">
        <v>6</v>
      </c>
    </row>
    <row r="344" spans="1:18" x14ac:dyDescent="0.25">
      <c r="A344" t="s">
        <v>29</v>
      </c>
      <c r="B344" t="s">
        <v>30</v>
      </c>
      <c r="C344">
        <v>2</v>
      </c>
      <c r="D344">
        <v>90</v>
      </c>
      <c r="E344">
        <v>10</v>
      </c>
      <c r="F344">
        <v>88101</v>
      </c>
      <c r="G344">
        <v>1</v>
      </c>
      <c r="H344">
        <v>7</v>
      </c>
      <c r="I344">
        <v>105</v>
      </c>
      <c r="J344">
        <v>143</v>
      </c>
      <c r="K344" s="1">
        <v>41077</v>
      </c>
      <c r="L344" s="5">
        <f t="shared" si="26"/>
        <v>17</v>
      </c>
      <c r="M344" s="5">
        <f t="shared" si="28"/>
        <v>6</v>
      </c>
      <c r="N344" s="5">
        <f t="shared" si="27"/>
        <v>2012</v>
      </c>
      <c r="O344" s="2">
        <v>0</v>
      </c>
      <c r="P344">
        <v>0.2</v>
      </c>
      <c r="R344">
        <v>6</v>
      </c>
    </row>
    <row r="345" spans="1:18" x14ac:dyDescent="0.25">
      <c r="A345" t="s">
        <v>29</v>
      </c>
      <c r="B345" t="s">
        <v>30</v>
      </c>
      <c r="C345">
        <v>2</v>
      </c>
      <c r="D345">
        <v>90</v>
      </c>
      <c r="E345">
        <v>10</v>
      </c>
      <c r="F345">
        <v>88101</v>
      </c>
      <c r="G345">
        <v>1</v>
      </c>
      <c r="H345">
        <v>7</v>
      </c>
      <c r="I345">
        <v>105</v>
      </c>
      <c r="J345">
        <v>143</v>
      </c>
      <c r="K345" s="1">
        <v>41080</v>
      </c>
      <c r="L345" s="5">
        <f t="shared" si="26"/>
        <v>20</v>
      </c>
      <c r="M345" s="5">
        <f t="shared" si="28"/>
        <v>6</v>
      </c>
      <c r="N345" s="5">
        <f t="shared" si="27"/>
        <v>2012</v>
      </c>
      <c r="O345" s="2">
        <v>0</v>
      </c>
      <c r="P345">
        <v>0.2</v>
      </c>
      <c r="R345">
        <v>6</v>
      </c>
    </row>
    <row r="346" spans="1:18" x14ac:dyDescent="0.25">
      <c r="A346" t="s">
        <v>29</v>
      </c>
      <c r="B346" t="s">
        <v>30</v>
      </c>
      <c r="C346">
        <v>2</v>
      </c>
      <c r="D346">
        <v>90</v>
      </c>
      <c r="E346">
        <v>10</v>
      </c>
      <c r="F346">
        <v>88101</v>
      </c>
      <c r="G346">
        <v>1</v>
      </c>
      <c r="H346">
        <v>7</v>
      </c>
      <c r="I346">
        <v>105</v>
      </c>
      <c r="J346">
        <v>143</v>
      </c>
      <c r="K346" s="1">
        <v>41083</v>
      </c>
      <c r="L346" s="5">
        <f t="shared" si="26"/>
        <v>23</v>
      </c>
      <c r="M346" s="5">
        <f t="shared" si="28"/>
        <v>6</v>
      </c>
      <c r="N346" s="5">
        <f t="shared" si="27"/>
        <v>2012</v>
      </c>
      <c r="O346" s="2">
        <v>0</v>
      </c>
      <c r="P346">
        <v>0.1</v>
      </c>
      <c r="R346">
        <v>6</v>
      </c>
    </row>
    <row r="347" spans="1:18" x14ac:dyDescent="0.25">
      <c r="A347" t="s">
        <v>29</v>
      </c>
      <c r="B347" t="s">
        <v>30</v>
      </c>
      <c r="C347">
        <v>2</v>
      </c>
      <c r="D347">
        <v>90</v>
      </c>
      <c r="E347">
        <v>10</v>
      </c>
      <c r="F347">
        <v>88101</v>
      </c>
      <c r="G347">
        <v>1</v>
      </c>
      <c r="H347">
        <v>7</v>
      </c>
      <c r="I347">
        <v>105</v>
      </c>
      <c r="J347">
        <v>143</v>
      </c>
      <c r="K347" s="1">
        <v>41086</v>
      </c>
      <c r="L347" s="5">
        <f t="shared" si="26"/>
        <v>26</v>
      </c>
      <c r="M347" s="5">
        <f t="shared" si="28"/>
        <v>6</v>
      </c>
      <c r="N347" s="5">
        <f t="shared" si="27"/>
        <v>2012</v>
      </c>
      <c r="O347" s="2">
        <v>0</v>
      </c>
      <c r="P347">
        <v>0</v>
      </c>
      <c r="R347">
        <v>6</v>
      </c>
    </row>
    <row r="348" spans="1:18" x14ac:dyDescent="0.25">
      <c r="A348" t="s">
        <v>29</v>
      </c>
      <c r="B348" t="s">
        <v>30</v>
      </c>
      <c r="C348">
        <v>2</v>
      </c>
      <c r="D348">
        <v>90</v>
      </c>
      <c r="E348">
        <v>10</v>
      </c>
      <c r="F348">
        <v>88101</v>
      </c>
      <c r="G348">
        <v>1</v>
      </c>
      <c r="H348">
        <v>7</v>
      </c>
      <c r="I348">
        <v>105</v>
      </c>
      <c r="J348">
        <v>143</v>
      </c>
      <c r="K348" s="1">
        <v>41089</v>
      </c>
      <c r="L348" s="5">
        <f t="shared" si="26"/>
        <v>29</v>
      </c>
      <c r="M348" s="5">
        <f t="shared" si="28"/>
        <v>6</v>
      </c>
      <c r="N348" s="5">
        <f t="shared" si="27"/>
        <v>2012</v>
      </c>
      <c r="O348" s="2">
        <v>0</v>
      </c>
      <c r="P348">
        <v>0</v>
      </c>
      <c r="R348">
        <v>6</v>
      </c>
    </row>
    <row r="349" spans="1:18" x14ac:dyDescent="0.25">
      <c r="A349" t="s">
        <v>29</v>
      </c>
      <c r="B349" t="s">
        <v>30</v>
      </c>
      <c r="C349">
        <v>2</v>
      </c>
      <c r="D349">
        <v>90</v>
      </c>
      <c r="E349">
        <v>10</v>
      </c>
      <c r="F349">
        <v>88101</v>
      </c>
      <c r="G349">
        <v>1</v>
      </c>
      <c r="H349">
        <v>7</v>
      </c>
      <c r="I349">
        <v>105</v>
      </c>
      <c r="J349">
        <v>143</v>
      </c>
      <c r="K349" s="1">
        <v>41092</v>
      </c>
      <c r="L349" s="5">
        <f t="shared" si="26"/>
        <v>2</v>
      </c>
      <c r="M349" s="5">
        <f t="shared" si="28"/>
        <v>7</v>
      </c>
      <c r="N349" s="5">
        <f t="shared" si="27"/>
        <v>2012</v>
      </c>
      <c r="O349" s="2">
        <v>0</v>
      </c>
      <c r="P349">
        <v>3.5</v>
      </c>
      <c r="R349">
        <v>6</v>
      </c>
    </row>
    <row r="350" spans="1:18" x14ac:dyDescent="0.25">
      <c r="A350" t="s">
        <v>29</v>
      </c>
      <c r="B350" t="s">
        <v>30</v>
      </c>
      <c r="C350">
        <v>2</v>
      </c>
      <c r="D350">
        <v>90</v>
      </c>
      <c r="E350">
        <v>10</v>
      </c>
      <c r="F350">
        <v>88101</v>
      </c>
      <c r="G350">
        <v>1</v>
      </c>
      <c r="H350">
        <v>7</v>
      </c>
      <c r="I350">
        <v>105</v>
      </c>
      <c r="J350">
        <v>143</v>
      </c>
      <c r="K350" s="1">
        <v>41095</v>
      </c>
      <c r="L350" s="5">
        <f t="shared" si="26"/>
        <v>5</v>
      </c>
      <c r="M350" s="5">
        <f t="shared" si="28"/>
        <v>7</v>
      </c>
      <c r="N350" s="5">
        <f t="shared" si="27"/>
        <v>2012</v>
      </c>
      <c r="O350" s="2">
        <v>0</v>
      </c>
      <c r="P350">
        <v>2.2000000000000002</v>
      </c>
      <c r="R350">
        <v>6</v>
      </c>
    </row>
    <row r="351" spans="1:18" x14ac:dyDescent="0.25">
      <c r="A351" t="s">
        <v>29</v>
      </c>
      <c r="B351" t="s">
        <v>30</v>
      </c>
      <c r="C351">
        <v>2</v>
      </c>
      <c r="D351">
        <v>90</v>
      </c>
      <c r="E351">
        <v>10</v>
      </c>
      <c r="F351">
        <v>88101</v>
      </c>
      <c r="G351">
        <v>1</v>
      </c>
      <c r="H351">
        <v>7</v>
      </c>
      <c r="I351">
        <v>105</v>
      </c>
      <c r="J351">
        <v>143</v>
      </c>
      <c r="K351" s="1">
        <v>41098</v>
      </c>
      <c r="L351" s="5">
        <f t="shared" si="26"/>
        <v>8</v>
      </c>
      <c r="M351" s="5">
        <f t="shared" si="28"/>
        <v>7</v>
      </c>
      <c r="N351" s="5">
        <f t="shared" si="27"/>
        <v>2012</v>
      </c>
      <c r="O351" s="2">
        <v>0</v>
      </c>
      <c r="P351">
        <v>0.9</v>
      </c>
      <c r="R351">
        <v>6</v>
      </c>
    </row>
    <row r="352" spans="1:18" x14ac:dyDescent="0.25">
      <c r="A352" t="s">
        <v>29</v>
      </c>
      <c r="B352" t="s">
        <v>30</v>
      </c>
      <c r="C352">
        <v>2</v>
      </c>
      <c r="D352">
        <v>90</v>
      </c>
      <c r="E352">
        <v>10</v>
      </c>
      <c r="F352">
        <v>88101</v>
      </c>
      <c r="G352">
        <v>1</v>
      </c>
      <c r="H352">
        <v>7</v>
      </c>
      <c r="I352">
        <v>105</v>
      </c>
      <c r="J352">
        <v>143</v>
      </c>
      <c r="K352" s="1">
        <v>41101</v>
      </c>
      <c r="L352" s="5">
        <f t="shared" si="26"/>
        <v>11</v>
      </c>
      <c r="M352" s="5">
        <f t="shared" si="28"/>
        <v>7</v>
      </c>
      <c r="N352" s="5">
        <f t="shared" si="27"/>
        <v>2012</v>
      </c>
      <c r="O352" s="2">
        <v>0</v>
      </c>
      <c r="P352">
        <v>0</v>
      </c>
      <c r="R352">
        <v>6</v>
      </c>
    </row>
    <row r="353" spans="1:21" x14ac:dyDescent="0.25">
      <c r="A353" t="s">
        <v>29</v>
      </c>
      <c r="B353" t="s">
        <v>30</v>
      </c>
      <c r="C353">
        <v>2</v>
      </c>
      <c r="D353">
        <v>90</v>
      </c>
      <c r="E353">
        <v>10</v>
      </c>
      <c r="F353">
        <v>88101</v>
      </c>
      <c r="G353">
        <v>1</v>
      </c>
      <c r="H353">
        <v>7</v>
      </c>
      <c r="I353">
        <v>105</v>
      </c>
      <c r="J353">
        <v>143</v>
      </c>
      <c r="K353" s="1">
        <v>41104</v>
      </c>
      <c r="L353" s="5">
        <f t="shared" si="26"/>
        <v>14</v>
      </c>
      <c r="M353" s="5">
        <f t="shared" ref="M353:M369" si="29">MONTH(K353)</f>
        <v>7</v>
      </c>
      <c r="N353" s="5">
        <f t="shared" si="27"/>
        <v>2012</v>
      </c>
      <c r="O353" s="2">
        <v>0</v>
      </c>
      <c r="P353">
        <v>0.2</v>
      </c>
      <c r="R353">
        <v>6</v>
      </c>
    </row>
    <row r="354" spans="1:21" x14ac:dyDescent="0.25">
      <c r="A354" t="s">
        <v>29</v>
      </c>
      <c r="B354" t="s">
        <v>30</v>
      </c>
      <c r="C354">
        <v>2</v>
      </c>
      <c r="D354">
        <v>90</v>
      </c>
      <c r="E354">
        <v>10</v>
      </c>
      <c r="F354">
        <v>88101</v>
      </c>
      <c r="G354">
        <v>1</v>
      </c>
      <c r="H354">
        <v>7</v>
      </c>
      <c r="I354">
        <v>105</v>
      </c>
      <c r="J354">
        <v>143</v>
      </c>
      <c r="K354" s="1">
        <v>41107</v>
      </c>
      <c r="L354" s="5">
        <f t="shared" si="26"/>
        <v>17</v>
      </c>
      <c r="M354" s="5">
        <f t="shared" si="29"/>
        <v>7</v>
      </c>
      <c r="N354" s="5">
        <f t="shared" si="27"/>
        <v>2012</v>
      </c>
      <c r="O354" s="2">
        <v>0</v>
      </c>
      <c r="Q354" t="s">
        <v>38</v>
      </c>
      <c r="R354">
        <v>6</v>
      </c>
    </row>
    <row r="355" spans="1:21" x14ac:dyDescent="0.25">
      <c r="A355" t="s">
        <v>29</v>
      </c>
      <c r="B355" t="s">
        <v>30</v>
      </c>
      <c r="C355">
        <v>2</v>
      </c>
      <c r="D355">
        <v>90</v>
      </c>
      <c r="E355">
        <v>10</v>
      </c>
      <c r="F355">
        <v>88101</v>
      </c>
      <c r="G355">
        <v>1</v>
      </c>
      <c r="H355">
        <v>7</v>
      </c>
      <c r="I355">
        <v>105</v>
      </c>
      <c r="J355">
        <v>143</v>
      </c>
      <c r="K355" s="1">
        <v>41110</v>
      </c>
      <c r="L355" s="5">
        <f t="shared" si="26"/>
        <v>20</v>
      </c>
      <c r="M355" s="5">
        <f t="shared" si="29"/>
        <v>7</v>
      </c>
      <c r="N355" s="5">
        <f t="shared" si="27"/>
        <v>2012</v>
      </c>
      <c r="O355" s="2">
        <v>0</v>
      </c>
      <c r="P355">
        <v>0</v>
      </c>
      <c r="R355">
        <v>6</v>
      </c>
    </row>
    <row r="356" spans="1:21" x14ac:dyDescent="0.25">
      <c r="A356" t="s">
        <v>29</v>
      </c>
      <c r="B356" t="s">
        <v>30</v>
      </c>
      <c r="C356">
        <v>2</v>
      </c>
      <c r="D356">
        <v>90</v>
      </c>
      <c r="E356">
        <v>10</v>
      </c>
      <c r="F356">
        <v>88101</v>
      </c>
      <c r="G356">
        <v>1</v>
      </c>
      <c r="H356">
        <v>7</v>
      </c>
      <c r="I356">
        <v>105</v>
      </c>
      <c r="J356">
        <v>143</v>
      </c>
      <c r="K356" s="1">
        <v>41113</v>
      </c>
      <c r="L356" s="5">
        <f t="shared" si="26"/>
        <v>23</v>
      </c>
      <c r="M356" s="5">
        <f t="shared" si="29"/>
        <v>7</v>
      </c>
      <c r="N356" s="5">
        <f t="shared" si="27"/>
        <v>2012</v>
      </c>
      <c r="O356" s="2">
        <v>0</v>
      </c>
      <c r="Q356" t="s">
        <v>38</v>
      </c>
      <c r="R356">
        <v>6</v>
      </c>
    </row>
    <row r="357" spans="1:21" x14ac:dyDescent="0.25">
      <c r="A357" t="s">
        <v>29</v>
      </c>
      <c r="B357" t="s">
        <v>30</v>
      </c>
      <c r="C357">
        <v>2</v>
      </c>
      <c r="D357">
        <v>90</v>
      </c>
      <c r="E357">
        <v>10</v>
      </c>
      <c r="F357">
        <v>88101</v>
      </c>
      <c r="G357">
        <v>1</v>
      </c>
      <c r="H357">
        <v>7</v>
      </c>
      <c r="I357">
        <v>105</v>
      </c>
      <c r="J357">
        <v>143</v>
      </c>
      <c r="K357" s="1">
        <v>41116</v>
      </c>
      <c r="L357" s="5">
        <f t="shared" si="26"/>
        <v>26</v>
      </c>
      <c r="M357" s="5">
        <f t="shared" si="29"/>
        <v>7</v>
      </c>
      <c r="N357" s="5">
        <f t="shared" si="27"/>
        <v>2012</v>
      </c>
      <c r="O357" s="2">
        <v>0</v>
      </c>
      <c r="P357">
        <v>0.1</v>
      </c>
      <c r="R357">
        <v>6</v>
      </c>
    </row>
    <row r="358" spans="1:21" x14ac:dyDescent="0.25">
      <c r="A358" t="s">
        <v>29</v>
      </c>
      <c r="B358" t="s">
        <v>30</v>
      </c>
      <c r="C358">
        <v>2</v>
      </c>
      <c r="D358">
        <v>90</v>
      </c>
      <c r="E358">
        <v>10</v>
      </c>
      <c r="F358">
        <v>88101</v>
      </c>
      <c r="G358">
        <v>1</v>
      </c>
      <c r="H358">
        <v>7</v>
      </c>
      <c r="I358">
        <v>105</v>
      </c>
      <c r="J358">
        <v>143</v>
      </c>
      <c r="K358" s="1">
        <v>41119</v>
      </c>
      <c r="L358" s="5">
        <f t="shared" si="26"/>
        <v>29</v>
      </c>
      <c r="M358" s="5">
        <f t="shared" si="29"/>
        <v>7</v>
      </c>
      <c r="N358" s="5">
        <f t="shared" si="27"/>
        <v>2012</v>
      </c>
      <c r="O358" s="2">
        <v>0</v>
      </c>
      <c r="P358">
        <v>3.6</v>
      </c>
      <c r="R358">
        <v>6</v>
      </c>
    </row>
    <row r="359" spans="1:21" x14ac:dyDescent="0.25">
      <c r="A359" t="s">
        <v>29</v>
      </c>
      <c r="B359" t="s">
        <v>30</v>
      </c>
      <c r="C359">
        <v>2</v>
      </c>
      <c r="D359">
        <v>90</v>
      </c>
      <c r="E359">
        <v>10</v>
      </c>
      <c r="F359">
        <v>88101</v>
      </c>
      <c r="G359">
        <v>1</v>
      </c>
      <c r="H359">
        <v>7</v>
      </c>
      <c r="I359">
        <v>105</v>
      </c>
      <c r="J359">
        <v>143</v>
      </c>
      <c r="K359" s="1">
        <v>41122</v>
      </c>
      <c r="L359" s="5">
        <f t="shared" si="26"/>
        <v>1</v>
      </c>
      <c r="M359" s="5">
        <f t="shared" si="29"/>
        <v>8</v>
      </c>
      <c r="N359" s="5">
        <f t="shared" si="27"/>
        <v>2012</v>
      </c>
      <c r="O359" s="2">
        <v>0</v>
      </c>
      <c r="P359">
        <v>3.3</v>
      </c>
      <c r="R359">
        <v>6</v>
      </c>
    </row>
    <row r="360" spans="1:21" x14ac:dyDescent="0.25">
      <c r="A360" t="s">
        <v>29</v>
      </c>
      <c r="B360" t="s">
        <v>30</v>
      </c>
      <c r="C360">
        <v>2</v>
      </c>
      <c r="D360">
        <v>90</v>
      </c>
      <c r="E360">
        <v>10</v>
      </c>
      <c r="F360">
        <v>88101</v>
      </c>
      <c r="G360">
        <v>1</v>
      </c>
      <c r="H360">
        <v>7</v>
      </c>
      <c r="I360">
        <v>105</v>
      </c>
      <c r="J360">
        <v>143</v>
      </c>
      <c r="K360" s="1">
        <v>41125</v>
      </c>
      <c r="L360" s="5">
        <f t="shared" si="26"/>
        <v>4</v>
      </c>
      <c r="M360" s="5">
        <f t="shared" si="29"/>
        <v>8</v>
      </c>
      <c r="N360" s="5">
        <f t="shared" si="27"/>
        <v>2012</v>
      </c>
      <c r="O360" s="2">
        <v>0</v>
      </c>
      <c r="P360">
        <v>2.5</v>
      </c>
      <c r="R360">
        <v>6</v>
      </c>
    </row>
    <row r="361" spans="1:21" x14ac:dyDescent="0.25">
      <c r="A361" t="s">
        <v>29</v>
      </c>
      <c r="B361" t="s">
        <v>30</v>
      </c>
      <c r="C361">
        <v>2</v>
      </c>
      <c r="D361">
        <v>90</v>
      </c>
      <c r="E361">
        <v>10</v>
      </c>
      <c r="F361">
        <v>88101</v>
      </c>
      <c r="G361">
        <v>1</v>
      </c>
      <c r="H361">
        <v>7</v>
      </c>
      <c r="I361">
        <v>105</v>
      </c>
      <c r="J361">
        <v>143</v>
      </c>
      <c r="K361" s="1">
        <v>41128</v>
      </c>
      <c r="L361" s="5">
        <f t="shared" si="26"/>
        <v>7</v>
      </c>
      <c r="M361" s="5">
        <f t="shared" si="29"/>
        <v>8</v>
      </c>
      <c r="N361" s="5">
        <f t="shared" si="27"/>
        <v>2012</v>
      </c>
      <c r="O361" s="2">
        <v>0</v>
      </c>
      <c r="P361">
        <v>3</v>
      </c>
      <c r="R361">
        <v>6</v>
      </c>
    </row>
    <row r="362" spans="1:21" x14ac:dyDescent="0.25">
      <c r="A362" t="s">
        <v>29</v>
      </c>
      <c r="B362" t="s">
        <v>30</v>
      </c>
      <c r="C362">
        <v>2</v>
      </c>
      <c r="D362">
        <v>90</v>
      </c>
      <c r="E362">
        <v>10</v>
      </c>
      <c r="F362">
        <v>88101</v>
      </c>
      <c r="G362">
        <v>1</v>
      </c>
      <c r="H362">
        <v>7</v>
      </c>
      <c r="I362">
        <v>105</v>
      </c>
      <c r="J362">
        <v>143</v>
      </c>
      <c r="K362" s="1">
        <v>41131</v>
      </c>
      <c r="L362" s="5">
        <f t="shared" si="26"/>
        <v>10</v>
      </c>
      <c r="M362" s="5">
        <f t="shared" si="29"/>
        <v>8</v>
      </c>
      <c r="N362" s="5">
        <f t="shared" si="27"/>
        <v>2012</v>
      </c>
      <c r="O362" s="2">
        <v>0</v>
      </c>
      <c r="P362">
        <v>3.7</v>
      </c>
      <c r="R362">
        <v>6</v>
      </c>
    </row>
    <row r="363" spans="1:21" x14ac:dyDescent="0.25">
      <c r="A363" t="s">
        <v>29</v>
      </c>
      <c r="B363" t="s">
        <v>30</v>
      </c>
      <c r="C363">
        <v>2</v>
      </c>
      <c r="D363">
        <v>90</v>
      </c>
      <c r="E363">
        <v>10</v>
      </c>
      <c r="F363">
        <v>88101</v>
      </c>
      <c r="G363">
        <v>1</v>
      </c>
      <c r="H363">
        <v>7</v>
      </c>
      <c r="I363">
        <v>105</v>
      </c>
      <c r="J363">
        <v>143</v>
      </c>
      <c r="K363" s="1">
        <v>41134</v>
      </c>
      <c r="L363" s="5">
        <f t="shared" si="26"/>
        <v>13</v>
      </c>
      <c r="M363" s="5">
        <f t="shared" si="29"/>
        <v>8</v>
      </c>
      <c r="N363" s="5">
        <f t="shared" si="27"/>
        <v>2012</v>
      </c>
      <c r="O363" s="2">
        <v>0</v>
      </c>
      <c r="P363">
        <v>6.3</v>
      </c>
      <c r="R363">
        <v>6</v>
      </c>
    </row>
    <row r="364" spans="1:21" x14ac:dyDescent="0.25">
      <c r="A364" t="s">
        <v>29</v>
      </c>
      <c r="B364" t="s">
        <v>30</v>
      </c>
      <c r="C364">
        <v>2</v>
      </c>
      <c r="D364">
        <v>90</v>
      </c>
      <c r="E364">
        <v>10</v>
      </c>
      <c r="F364">
        <v>88101</v>
      </c>
      <c r="G364">
        <v>1</v>
      </c>
      <c r="H364">
        <v>7</v>
      </c>
      <c r="I364">
        <v>105</v>
      </c>
      <c r="J364">
        <v>143</v>
      </c>
      <c r="K364" s="1">
        <v>41137</v>
      </c>
      <c r="L364" s="5">
        <f t="shared" si="26"/>
        <v>16</v>
      </c>
      <c r="M364" s="5">
        <f t="shared" si="29"/>
        <v>8</v>
      </c>
      <c r="N364" s="5">
        <f t="shared" si="27"/>
        <v>2012</v>
      </c>
      <c r="O364" s="2">
        <v>0</v>
      </c>
      <c r="P364">
        <v>4.0999999999999996</v>
      </c>
      <c r="R364">
        <v>6</v>
      </c>
    </row>
    <row r="365" spans="1:21" x14ac:dyDescent="0.25">
      <c r="A365" t="s">
        <v>29</v>
      </c>
      <c r="B365" t="s">
        <v>30</v>
      </c>
      <c r="C365">
        <v>2</v>
      </c>
      <c r="D365">
        <v>90</v>
      </c>
      <c r="E365">
        <v>10</v>
      </c>
      <c r="F365">
        <v>88101</v>
      </c>
      <c r="G365">
        <v>1</v>
      </c>
      <c r="H365">
        <v>7</v>
      </c>
      <c r="I365">
        <v>105</v>
      </c>
      <c r="J365">
        <v>143</v>
      </c>
      <c r="K365" s="1">
        <v>41140</v>
      </c>
      <c r="L365" s="5">
        <f t="shared" si="26"/>
        <v>19</v>
      </c>
      <c r="M365" s="5">
        <f t="shared" si="29"/>
        <v>8</v>
      </c>
      <c r="N365" s="5">
        <f t="shared" si="27"/>
        <v>2012</v>
      </c>
      <c r="O365" s="2">
        <v>0</v>
      </c>
      <c r="P365">
        <v>14.8</v>
      </c>
      <c r="R365">
        <v>6</v>
      </c>
      <c r="T365" t="s">
        <v>32</v>
      </c>
      <c r="U365" s="6" t="s">
        <v>36</v>
      </c>
    </row>
    <row r="366" spans="1:21" x14ac:dyDescent="0.25">
      <c r="A366" t="s">
        <v>29</v>
      </c>
      <c r="B366" t="s">
        <v>30</v>
      </c>
      <c r="C366">
        <v>2</v>
      </c>
      <c r="D366">
        <v>90</v>
      </c>
      <c r="E366">
        <v>10</v>
      </c>
      <c r="F366">
        <v>88101</v>
      </c>
      <c r="G366">
        <v>1</v>
      </c>
      <c r="H366">
        <v>7</v>
      </c>
      <c r="I366">
        <v>105</v>
      </c>
      <c r="J366">
        <v>143</v>
      </c>
      <c r="K366" s="1">
        <v>41143</v>
      </c>
      <c r="L366" s="5">
        <f t="shared" si="26"/>
        <v>22</v>
      </c>
      <c r="M366" s="5">
        <f t="shared" si="29"/>
        <v>8</v>
      </c>
      <c r="N366" s="5">
        <f t="shared" si="27"/>
        <v>2012</v>
      </c>
      <c r="O366" s="2">
        <v>0</v>
      </c>
      <c r="P366">
        <v>0.1</v>
      </c>
      <c r="R366">
        <v>6</v>
      </c>
      <c r="U366">
        <v>1</v>
      </c>
    </row>
    <row r="367" spans="1:21" x14ac:dyDescent="0.25">
      <c r="A367" t="s">
        <v>29</v>
      </c>
      <c r="B367" t="s">
        <v>30</v>
      </c>
      <c r="C367">
        <v>2</v>
      </c>
      <c r="D367">
        <v>90</v>
      </c>
      <c r="E367">
        <v>10</v>
      </c>
      <c r="F367">
        <v>88101</v>
      </c>
      <c r="G367">
        <v>1</v>
      </c>
      <c r="H367">
        <v>7</v>
      </c>
      <c r="I367">
        <v>105</v>
      </c>
      <c r="J367">
        <v>143</v>
      </c>
      <c r="K367" s="1">
        <v>41146</v>
      </c>
      <c r="L367" s="5">
        <f t="shared" si="26"/>
        <v>25</v>
      </c>
      <c r="M367" s="5">
        <f t="shared" si="29"/>
        <v>8</v>
      </c>
      <c r="N367" s="5">
        <f t="shared" si="27"/>
        <v>2012</v>
      </c>
      <c r="O367" s="2">
        <v>0</v>
      </c>
      <c r="P367">
        <v>2</v>
      </c>
      <c r="R367">
        <v>6</v>
      </c>
    </row>
    <row r="368" spans="1:21" x14ac:dyDescent="0.25">
      <c r="A368" t="s">
        <v>29</v>
      </c>
      <c r="B368" t="s">
        <v>30</v>
      </c>
      <c r="C368">
        <v>2</v>
      </c>
      <c r="D368">
        <v>90</v>
      </c>
      <c r="E368">
        <v>10</v>
      </c>
      <c r="F368">
        <v>88101</v>
      </c>
      <c r="G368">
        <v>1</v>
      </c>
      <c r="H368">
        <v>7</v>
      </c>
      <c r="I368">
        <v>105</v>
      </c>
      <c r="J368">
        <v>143</v>
      </c>
      <c r="K368" s="1">
        <v>41149</v>
      </c>
      <c r="L368" s="5">
        <f t="shared" si="26"/>
        <v>28</v>
      </c>
      <c r="M368" s="5">
        <f t="shared" si="29"/>
        <v>8</v>
      </c>
      <c r="N368" s="5">
        <f t="shared" si="27"/>
        <v>2012</v>
      </c>
      <c r="O368" s="2">
        <v>0</v>
      </c>
      <c r="P368">
        <v>1.7</v>
      </c>
      <c r="R368">
        <v>6</v>
      </c>
    </row>
    <row r="369" spans="1:22" x14ac:dyDescent="0.25">
      <c r="A369" t="s">
        <v>29</v>
      </c>
      <c r="B369" t="s">
        <v>30</v>
      </c>
      <c r="C369">
        <v>2</v>
      </c>
      <c r="D369">
        <v>90</v>
      </c>
      <c r="E369">
        <v>10</v>
      </c>
      <c r="F369">
        <v>88101</v>
      </c>
      <c r="G369">
        <v>1</v>
      </c>
      <c r="H369">
        <v>7</v>
      </c>
      <c r="I369">
        <v>105</v>
      </c>
      <c r="J369">
        <v>143</v>
      </c>
      <c r="K369" s="1">
        <v>41152</v>
      </c>
      <c r="L369" s="5">
        <f t="shared" si="26"/>
        <v>31</v>
      </c>
      <c r="M369" s="5">
        <f t="shared" si="29"/>
        <v>8</v>
      </c>
      <c r="N369" s="5">
        <f t="shared" si="27"/>
        <v>2012</v>
      </c>
      <c r="O369" s="2">
        <v>0</v>
      </c>
      <c r="P369">
        <v>1.5</v>
      </c>
      <c r="R369">
        <v>6</v>
      </c>
    </row>
    <row r="370" spans="1:22" x14ac:dyDescent="0.25">
      <c r="A370" t="s">
        <v>29</v>
      </c>
      <c r="B370" t="s">
        <v>30</v>
      </c>
      <c r="C370">
        <v>2</v>
      </c>
      <c r="D370">
        <v>90</v>
      </c>
      <c r="E370">
        <v>10</v>
      </c>
      <c r="F370">
        <v>88101</v>
      </c>
      <c r="G370">
        <v>1</v>
      </c>
      <c r="H370">
        <v>7</v>
      </c>
      <c r="I370">
        <v>105</v>
      </c>
      <c r="J370">
        <v>143</v>
      </c>
      <c r="K370" s="1">
        <v>41428</v>
      </c>
      <c r="L370" s="5">
        <f t="shared" si="26"/>
        <v>3</v>
      </c>
      <c r="M370" s="5">
        <f t="shared" ref="M370:M390" si="30">MONTH(K370)</f>
        <v>6</v>
      </c>
      <c r="N370" s="5">
        <f t="shared" si="27"/>
        <v>2013</v>
      </c>
      <c r="O370" s="2">
        <v>0</v>
      </c>
      <c r="P370">
        <v>2.5</v>
      </c>
    </row>
    <row r="371" spans="1:22" x14ac:dyDescent="0.25">
      <c r="A371" t="s">
        <v>29</v>
      </c>
      <c r="B371" t="s">
        <v>30</v>
      </c>
      <c r="C371">
        <v>2</v>
      </c>
      <c r="D371">
        <v>90</v>
      </c>
      <c r="E371">
        <v>10</v>
      </c>
      <c r="F371">
        <v>88101</v>
      </c>
      <c r="G371">
        <v>1</v>
      </c>
      <c r="H371">
        <v>7</v>
      </c>
      <c r="I371">
        <v>105</v>
      </c>
      <c r="J371">
        <v>143</v>
      </c>
      <c r="K371" s="1">
        <v>41431</v>
      </c>
      <c r="L371" s="5">
        <f t="shared" si="26"/>
        <v>6</v>
      </c>
      <c r="M371" s="5">
        <f t="shared" si="30"/>
        <v>6</v>
      </c>
      <c r="N371" s="5">
        <f t="shared" si="27"/>
        <v>2013</v>
      </c>
      <c r="O371" s="2">
        <v>0</v>
      </c>
      <c r="P371">
        <v>3.5</v>
      </c>
    </row>
    <row r="372" spans="1:22" x14ac:dyDescent="0.25">
      <c r="A372" t="s">
        <v>29</v>
      </c>
      <c r="B372" t="s">
        <v>30</v>
      </c>
      <c r="C372">
        <v>2</v>
      </c>
      <c r="D372">
        <v>90</v>
      </c>
      <c r="E372">
        <v>10</v>
      </c>
      <c r="F372">
        <v>88101</v>
      </c>
      <c r="G372">
        <v>1</v>
      </c>
      <c r="H372">
        <v>7</v>
      </c>
      <c r="I372">
        <v>105</v>
      </c>
      <c r="J372">
        <v>143</v>
      </c>
      <c r="K372" s="1">
        <v>41434</v>
      </c>
      <c r="L372" s="5">
        <f t="shared" si="26"/>
        <v>9</v>
      </c>
      <c r="M372" s="5">
        <f t="shared" si="30"/>
        <v>6</v>
      </c>
      <c r="N372" s="5">
        <f t="shared" si="27"/>
        <v>2013</v>
      </c>
      <c r="O372" s="2">
        <v>0</v>
      </c>
      <c r="P372">
        <v>5.4</v>
      </c>
    </row>
    <row r="373" spans="1:22" x14ac:dyDescent="0.25">
      <c r="A373" t="s">
        <v>29</v>
      </c>
      <c r="B373" t="s">
        <v>30</v>
      </c>
      <c r="C373">
        <v>2</v>
      </c>
      <c r="D373">
        <v>90</v>
      </c>
      <c r="E373">
        <v>10</v>
      </c>
      <c r="F373">
        <v>88101</v>
      </c>
      <c r="G373">
        <v>1</v>
      </c>
      <c r="H373">
        <v>7</v>
      </c>
      <c r="I373">
        <v>105</v>
      </c>
      <c r="J373">
        <v>143</v>
      </c>
      <c r="K373" s="1">
        <v>41437</v>
      </c>
      <c r="L373" s="5">
        <f t="shared" si="26"/>
        <v>12</v>
      </c>
      <c r="M373" s="5">
        <f t="shared" si="30"/>
        <v>6</v>
      </c>
      <c r="N373" s="5">
        <f t="shared" si="27"/>
        <v>2013</v>
      </c>
      <c r="O373" s="2">
        <v>0</v>
      </c>
      <c r="P373">
        <v>4.5</v>
      </c>
    </row>
    <row r="374" spans="1:22" x14ac:dyDescent="0.25">
      <c r="A374" t="s">
        <v>29</v>
      </c>
      <c r="B374" t="s">
        <v>30</v>
      </c>
      <c r="C374">
        <v>2</v>
      </c>
      <c r="D374">
        <v>90</v>
      </c>
      <c r="E374">
        <v>10</v>
      </c>
      <c r="F374">
        <v>88101</v>
      </c>
      <c r="G374">
        <v>1</v>
      </c>
      <c r="H374">
        <v>7</v>
      </c>
      <c r="I374">
        <v>105</v>
      </c>
      <c r="J374">
        <v>143</v>
      </c>
      <c r="K374" s="1">
        <v>41440</v>
      </c>
      <c r="L374" s="5">
        <f t="shared" si="26"/>
        <v>15</v>
      </c>
      <c r="M374" s="5">
        <f t="shared" si="30"/>
        <v>6</v>
      </c>
      <c r="N374" s="5">
        <f t="shared" si="27"/>
        <v>2013</v>
      </c>
      <c r="O374" s="2">
        <v>0</v>
      </c>
      <c r="P374">
        <v>6.5</v>
      </c>
    </row>
    <row r="375" spans="1:22" x14ac:dyDescent="0.25">
      <c r="A375" t="s">
        <v>29</v>
      </c>
      <c r="B375" t="s">
        <v>30</v>
      </c>
      <c r="C375">
        <v>2</v>
      </c>
      <c r="D375">
        <v>90</v>
      </c>
      <c r="E375">
        <v>10</v>
      </c>
      <c r="F375">
        <v>88101</v>
      </c>
      <c r="G375">
        <v>1</v>
      </c>
      <c r="H375">
        <v>7</v>
      </c>
      <c r="I375">
        <v>105</v>
      </c>
      <c r="J375">
        <v>143</v>
      </c>
      <c r="K375" s="1">
        <v>41443</v>
      </c>
      <c r="L375" s="5">
        <f t="shared" si="26"/>
        <v>18</v>
      </c>
      <c r="M375" s="5">
        <f t="shared" si="30"/>
        <v>6</v>
      </c>
      <c r="N375" s="5">
        <f t="shared" si="27"/>
        <v>2013</v>
      </c>
      <c r="O375" s="2">
        <v>0</v>
      </c>
      <c r="P375">
        <v>2.7</v>
      </c>
    </row>
    <row r="376" spans="1:22" x14ac:dyDescent="0.25">
      <c r="A376" t="s">
        <v>29</v>
      </c>
      <c r="B376" t="s">
        <v>30</v>
      </c>
      <c r="C376">
        <v>2</v>
      </c>
      <c r="D376">
        <v>90</v>
      </c>
      <c r="E376">
        <v>10</v>
      </c>
      <c r="F376">
        <v>88101</v>
      </c>
      <c r="G376">
        <v>1</v>
      </c>
      <c r="H376">
        <v>7</v>
      </c>
      <c r="I376">
        <v>105</v>
      </c>
      <c r="J376">
        <v>143</v>
      </c>
      <c r="K376" s="1">
        <v>41446</v>
      </c>
      <c r="L376" s="5">
        <f t="shared" si="26"/>
        <v>21</v>
      </c>
      <c r="M376" s="5">
        <f t="shared" si="30"/>
        <v>6</v>
      </c>
      <c r="N376" s="5">
        <f t="shared" si="27"/>
        <v>2013</v>
      </c>
      <c r="O376" s="2">
        <v>0</v>
      </c>
      <c r="P376">
        <v>8.1999999999999993</v>
      </c>
      <c r="T376" t="s">
        <v>32</v>
      </c>
      <c r="U376" s="6" t="s">
        <v>40</v>
      </c>
    </row>
    <row r="377" spans="1:22" x14ac:dyDescent="0.25">
      <c r="A377" t="s">
        <v>29</v>
      </c>
      <c r="B377" t="s">
        <v>30</v>
      </c>
      <c r="C377">
        <v>2</v>
      </c>
      <c r="D377">
        <v>90</v>
      </c>
      <c r="E377">
        <v>10</v>
      </c>
      <c r="F377">
        <v>88101</v>
      </c>
      <c r="G377">
        <v>1</v>
      </c>
      <c r="H377">
        <v>7</v>
      </c>
      <c r="I377">
        <v>105</v>
      </c>
      <c r="J377">
        <v>143</v>
      </c>
      <c r="K377" s="1">
        <v>41449</v>
      </c>
      <c r="L377" s="5">
        <f t="shared" si="26"/>
        <v>24</v>
      </c>
      <c r="M377" s="5">
        <f t="shared" si="30"/>
        <v>6</v>
      </c>
      <c r="N377" s="5">
        <f t="shared" si="27"/>
        <v>2013</v>
      </c>
      <c r="O377" s="2">
        <v>0</v>
      </c>
      <c r="P377">
        <v>5.4</v>
      </c>
    </row>
    <row r="378" spans="1:22" x14ac:dyDescent="0.25">
      <c r="A378" t="s">
        <v>29</v>
      </c>
      <c r="B378" t="s">
        <v>30</v>
      </c>
      <c r="C378">
        <v>2</v>
      </c>
      <c r="D378">
        <v>90</v>
      </c>
      <c r="E378">
        <v>10</v>
      </c>
      <c r="F378">
        <v>88101</v>
      </c>
      <c r="G378">
        <v>1</v>
      </c>
      <c r="H378">
        <v>7</v>
      </c>
      <c r="I378">
        <v>105</v>
      </c>
      <c r="J378">
        <v>143</v>
      </c>
      <c r="K378" s="1">
        <v>41452</v>
      </c>
      <c r="L378" s="5">
        <f t="shared" si="26"/>
        <v>27</v>
      </c>
      <c r="M378" s="5">
        <f t="shared" si="30"/>
        <v>6</v>
      </c>
      <c r="N378" s="5">
        <f t="shared" si="27"/>
        <v>2013</v>
      </c>
      <c r="O378" s="2">
        <v>0</v>
      </c>
      <c r="P378">
        <v>58.7</v>
      </c>
      <c r="T378" t="s">
        <v>32</v>
      </c>
      <c r="U378" s="6" t="s">
        <v>36</v>
      </c>
    </row>
    <row r="379" spans="1:22" x14ac:dyDescent="0.25">
      <c r="A379" t="s">
        <v>29</v>
      </c>
      <c r="B379" t="s">
        <v>30</v>
      </c>
      <c r="C379">
        <v>2</v>
      </c>
      <c r="D379">
        <v>90</v>
      </c>
      <c r="E379">
        <v>10</v>
      </c>
      <c r="F379">
        <v>88101</v>
      </c>
      <c r="G379">
        <v>1</v>
      </c>
      <c r="H379">
        <v>7</v>
      </c>
      <c r="I379">
        <v>105</v>
      </c>
      <c r="J379">
        <v>143</v>
      </c>
      <c r="K379" s="1">
        <v>41455</v>
      </c>
      <c r="L379" s="5">
        <f t="shared" si="26"/>
        <v>30</v>
      </c>
      <c r="M379" s="5">
        <f t="shared" si="30"/>
        <v>6</v>
      </c>
      <c r="N379" s="5">
        <f t="shared" si="27"/>
        <v>2013</v>
      </c>
      <c r="O379" s="2">
        <v>0</v>
      </c>
      <c r="P379">
        <v>32.6</v>
      </c>
      <c r="T379" t="s">
        <v>32</v>
      </c>
      <c r="U379" s="6" t="s">
        <v>36</v>
      </c>
    </row>
    <row r="380" spans="1:22" x14ac:dyDescent="0.25">
      <c r="A380" t="s">
        <v>29</v>
      </c>
      <c r="B380" t="s">
        <v>30</v>
      </c>
      <c r="C380">
        <v>2</v>
      </c>
      <c r="D380">
        <v>90</v>
      </c>
      <c r="E380">
        <v>10</v>
      </c>
      <c r="F380">
        <v>88101</v>
      </c>
      <c r="G380">
        <v>1</v>
      </c>
      <c r="H380">
        <v>7</v>
      </c>
      <c r="I380">
        <v>105</v>
      </c>
      <c r="J380">
        <v>143</v>
      </c>
      <c r="K380" s="1">
        <v>41458</v>
      </c>
      <c r="L380" s="5">
        <f t="shared" si="26"/>
        <v>3</v>
      </c>
      <c r="M380" s="5">
        <f t="shared" si="30"/>
        <v>7</v>
      </c>
      <c r="N380" s="5">
        <f t="shared" si="27"/>
        <v>2013</v>
      </c>
      <c r="O380" s="2">
        <v>0</v>
      </c>
      <c r="P380">
        <v>7.5</v>
      </c>
      <c r="T380" t="s">
        <v>32</v>
      </c>
      <c r="U380" t="s">
        <v>31</v>
      </c>
      <c r="V380" s="6" t="s">
        <v>40</v>
      </c>
    </row>
    <row r="381" spans="1:22" x14ac:dyDescent="0.25">
      <c r="A381" t="s">
        <v>29</v>
      </c>
      <c r="B381" t="s">
        <v>30</v>
      </c>
      <c r="C381">
        <v>2</v>
      </c>
      <c r="D381">
        <v>90</v>
      </c>
      <c r="E381">
        <v>10</v>
      </c>
      <c r="F381">
        <v>88101</v>
      </c>
      <c r="G381">
        <v>1</v>
      </c>
      <c r="H381">
        <v>7</v>
      </c>
      <c r="I381">
        <v>105</v>
      </c>
      <c r="J381">
        <v>143</v>
      </c>
      <c r="K381" s="1">
        <v>41461</v>
      </c>
      <c r="L381" s="5">
        <f t="shared" si="26"/>
        <v>6</v>
      </c>
      <c r="M381" s="5">
        <f t="shared" si="30"/>
        <v>7</v>
      </c>
      <c r="N381" s="5">
        <f t="shared" si="27"/>
        <v>2013</v>
      </c>
      <c r="O381" s="2">
        <v>0</v>
      </c>
      <c r="P381">
        <v>34.4</v>
      </c>
      <c r="T381" t="s">
        <v>32</v>
      </c>
      <c r="U381" s="6" t="s">
        <v>36</v>
      </c>
    </row>
    <row r="382" spans="1:22" x14ac:dyDescent="0.25">
      <c r="A382" t="s">
        <v>29</v>
      </c>
      <c r="B382" t="s">
        <v>30</v>
      </c>
      <c r="C382">
        <v>2</v>
      </c>
      <c r="D382">
        <v>90</v>
      </c>
      <c r="E382">
        <v>10</v>
      </c>
      <c r="F382">
        <v>88101</v>
      </c>
      <c r="G382">
        <v>1</v>
      </c>
      <c r="H382">
        <v>7</v>
      </c>
      <c r="I382">
        <v>105</v>
      </c>
      <c r="J382">
        <v>143</v>
      </c>
      <c r="K382" s="1">
        <v>41464</v>
      </c>
      <c r="L382" s="5">
        <f t="shared" si="26"/>
        <v>9</v>
      </c>
      <c r="M382" s="5">
        <f t="shared" si="30"/>
        <v>7</v>
      </c>
      <c r="N382" s="5">
        <f t="shared" si="27"/>
        <v>2013</v>
      </c>
      <c r="O382" s="2">
        <v>0</v>
      </c>
      <c r="P382">
        <v>1.2</v>
      </c>
    </row>
    <row r="383" spans="1:22" x14ac:dyDescent="0.25">
      <c r="A383" t="s">
        <v>29</v>
      </c>
      <c r="B383" t="s">
        <v>30</v>
      </c>
      <c r="C383">
        <v>2</v>
      </c>
      <c r="D383">
        <v>90</v>
      </c>
      <c r="E383">
        <v>10</v>
      </c>
      <c r="F383">
        <v>88101</v>
      </c>
      <c r="G383">
        <v>1</v>
      </c>
      <c r="H383">
        <v>7</v>
      </c>
      <c r="I383">
        <v>105</v>
      </c>
      <c r="J383">
        <v>143</v>
      </c>
      <c r="K383" s="1">
        <v>41467</v>
      </c>
      <c r="L383" s="5">
        <f t="shared" si="26"/>
        <v>12</v>
      </c>
      <c r="M383" s="5">
        <f t="shared" si="30"/>
        <v>7</v>
      </c>
      <c r="N383" s="5">
        <f t="shared" si="27"/>
        <v>2013</v>
      </c>
      <c r="O383" s="2">
        <v>0</v>
      </c>
      <c r="P383">
        <v>2.2000000000000002</v>
      </c>
    </row>
    <row r="384" spans="1:22" x14ac:dyDescent="0.25">
      <c r="A384" t="s">
        <v>29</v>
      </c>
      <c r="B384" t="s">
        <v>30</v>
      </c>
      <c r="C384">
        <v>2</v>
      </c>
      <c r="D384">
        <v>90</v>
      </c>
      <c r="E384">
        <v>10</v>
      </c>
      <c r="F384">
        <v>88101</v>
      </c>
      <c r="G384">
        <v>1</v>
      </c>
      <c r="H384">
        <v>7</v>
      </c>
      <c r="I384">
        <v>105</v>
      </c>
      <c r="J384">
        <v>143</v>
      </c>
      <c r="K384" s="1">
        <v>41470</v>
      </c>
      <c r="L384" s="5">
        <f t="shared" si="26"/>
        <v>15</v>
      </c>
      <c r="M384" s="5">
        <f t="shared" si="30"/>
        <v>7</v>
      </c>
      <c r="N384" s="5">
        <f t="shared" si="27"/>
        <v>2013</v>
      </c>
      <c r="O384" s="2">
        <v>0</v>
      </c>
      <c r="P384">
        <v>11.9</v>
      </c>
      <c r="T384" t="s">
        <v>32</v>
      </c>
      <c r="U384" s="6" t="s">
        <v>40</v>
      </c>
    </row>
    <row r="385" spans="1:21" x14ac:dyDescent="0.25">
      <c r="A385" t="s">
        <v>29</v>
      </c>
      <c r="B385" t="s">
        <v>30</v>
      </c>
      <c r="C385">
        <v>2</v>
      </c>
      <c r="D385">
        <v>90</v>
      </c>
      <c r="E385">
        <v>10</v>
      </c>
      <c r="F385">
        <v>88101</v>
      </c>
      <c r="G385">
        <v>1</v>
      </c>
      <c r="H385">
        <v>7</v>
      </c>
      <c r="I385">
        <v>105</v>
      </c>
      <c r="J385">
        <v>143</v>
      </c>
      <c r="K385" s="1">
        <v>41473</v>
      </c>
      <c r="L385" s="5">
        <f t="shared" si="26"/>
        <v>18</v>
      </c>
      <c r="M385" s="5">
        <f t="shared" si="30"/>
        <v>7</v>
      </c>
      <c r="N385" s="5">
        <f t="shared" si="27"/>
        <v>2013</v>
      </c>
      <c r="O385" s="2">
        <v>0</v>
      </c>
      <c r="P385">
        <v>5.6</v>
      </c>
    </row>
    <row r="386" spans="1:21" x14ac:dyDescent="0.25">
      <c r="A386" t="s">
        <v>29</v>
      </c>
      <c r="B386" t="s">
        <v>30</v>
      </c>
      <c r="C386">
        <v>2</v>
      </c>
      <c r="D386">
        <v>90</v>
      </c>
      <c r="E386">
        <v>10</v>
      </c>
      <c r="F386">
        <v>88101</v>
      </c>
      <c r="G386">
        <v>1</v>
      </c>
      <c r="H386">
        <v>7</v>
      </c>
      <c r="I386">
        <v>105</v>
      </c>
      <c r="J386">
        <v>143</v>
      </c>
      <c r="K386" s="1">
        <v>41476</v>
      </c>
      <c r="L386" s="5">
        <f t="shared" si="26"/>
        <v>21</v>
      </c>
      <c r="M386" s="5">
        <f t="shared" si="30"/>
        <v>7</v>
      </c>
      <c r="N386" s="5">
        <f t="shared" si="27"/>
        <v>2013</v>
      </c>
      <c r="O386" s="2">
        <v>0</v>
      </c>
      <c r="P386">
        <v>1.5</v>
      </c>
    </row>
    <row r="387" spans="1:21" x14ac:dyDescent="0.25">
      <c r="A387" t="s">
        <v>29</v>
      </c>
      <c r="B387" t="s">
        <v>30</v>
      </c>
      <c r="C387">
        <v>2</v>
      </c>
      <c r="D387">
        <v>90</v>
      </c>
      <c r="E387">
        <v>10</v>
      </c>
      <c r="F387">
        <v>88101</v>
      </c>
      <c r="G387">
        <v>1</v>
      </c>
      <c r="H387">
        <v>7</v>
      </c>
      <c r="I387">
        <v>105</v>
      </c>
      <c r="J387">
        <v>143</v>
      </c>
      <c r="K387" s="1">
        <v>41479</v>
      </c>
      <c r="L387" s="5">
        <f t="shared" ref="L387:L450" si="31">DAY(K387)</f>
        <v>24</v>
      </c>
      <c r="M387" s="5">
        <f t="shared" si="30"/>
        <v>7</v>
      </c>
      <c r="N387" s="5">
        <f t="shared" ref="N387:N450" si="32">YEAR(K387)</f>
        <v>2013</v>
      </c>
      <c r="O387" s="2">
        <v>0</v>
      </c>
      <c r="P387">
        <v>4.2</v>
      </c>
    </row>
    <row r="388" spans="1:21" x14ac:dyDescent="0.25">
      <c r="A388" t="s">
        <v>29</v>
      </c>
      <c r="B388" t="s">
        <v>30</v>
      </c>
      <c r="C388">
        <v>2</v>
      </c>
      <c r="D388">
        <v>90</v>
      </c>
      <c r="E388">
        <v>10</v>
      </c>
      <c r="F388">
        <v>88101</v>
      </c>
      <c r="G388">
        <v>1</v>
      </c>
      <c r="H388">
        <v>7</v>
      </c>
      <c r="I388">
        <v>105</v>
      </c>
      <c r="J388">
        <v>143</v>
      </c>
      <c r="K388" s="1">
        <v>41482</v>
      </c>
      <c r="L388" s="5">
        <f t="shared" si="31"/>
        <v>27</v>
      </c>
      <c r="M388" s="5">
        <f t="shared" si="30"/>
        <v>7</v>
      </c>
      <c r="N388" s="5">
        <f t="shared" si="32"/>
        <v>2013</v>
      </c>
      <c r="O388" s="2">
        <v>0</v>
      </c>
      <c r="P388">
        <v>3.2</v>
      </c>
    </row>
    <row r="389" spans="1:21" x14ac:dyDescent="0.25">
      <c r="A389" t="s">
        <v>29</v>
      </c>
      <c r="B389" t="s">
        <v>30</v>
      </c>
      <c r="C389">
        <v>2</v>
      </c>
      <c r="D389">
        <v>90</v>
      </c>
      <c r="E389">
        <v>10</v>
      </c>
      <c r="F389">
        <v>88101</v>
      </c>
      <c r="G389">
        <v>1</v>
      </c>
      <c r="H389">
        <v>7</v>
      </c>
      <c r="I389">
        <v>105</v>
      </c>
      <c r="J389">
        <v>143</v>
      </c>
      <c r="K389" s="1">
        <v>41485</v>
      </c>
      <c r="L389" s="5">
        <f t="shared" si="31"/>
        <v>30</v>
      </c>
      <c r="M389" s="5">
        <f t="shared" si="30"/>
        <v>7</v>
      </c>
      <c r="N389" s="5">
        <f t="shared" si="32"/>
        <v>2013</v>
      </c>
      <c r="O389" s="2">
        <v>0</v>
      </c>
      <c r="P389">
        <v>5.4</v>
      </c>
    </row>
    <row r="390" spans="1:21" x14ac:dyDescent="0.25">
      <c r="A390" t="s">
        <v>29</v>
      </c>
      <c r="B390" t="s">
        <v>30</v>
      </c>
      <c r="C390">
        <v>2</v>
      </c>
      <c r="D390">
        <v>90</v>
      </c>
      <c r="E390">
        <v>10</v>
      </c>
      <c r="F390">
        <v>88101</v>
      </c>
      <c r="G390">
        <v>1</v>
      </c>
      <c r="H390">
        <v>7</v>
      </c>
      <c r="I390">
        <v>105</v>
      </c>
      <c r="J390">
        <v>143</v>
      </c>
      <c r="K390" s="1">
        <v>41488</v>
      </c>
      <c r="L390" s="5">
        <f t="shared" si="31"/>
        <v>2</v>
      </c>
      <c r="M390" s="5">
        <f t="shared" si="30"/>
        <v>8</v>
      </c>
      <c r="N390" s="5">
        <f t="shared" si="32"/>
        <v>2013</v>
      </c>
      <c r="O390" s="2">
        <v>0</v>
      </c>
      <c r="P390">
        <v>7.1</v>
      </c>
      <c r="T390" t="s">
        <v>32</v>
      </c>
      <c r="U390" s="6" t="s">
        <v>40</v>
      </c>
    </row>
    <row r="391" spans="1:21" x14ac:dyDescent="0.25">
      <c r="A391" t="s">
        <v>29</v>
      </c>
      <c r="B391" t="s">
        <v>30</v>
      </c>
      <c r="C391">
        <v>2</v>
      </c>
      <c r="D391">
        <v>90</v>
      </c>
      <c r="E391">
        <v>10</v>
      </c>
      <c r="F391">
        <v>88101</v>
      </c>
      <c r="G391">
        <v>1</v>
      </c>
      <c r="H391">
        <v>7</v>
      </c>
      <c r="I391">
        <v>105</v>
      </c>
      <c r="J391">
        <v>143</v>
      </c>
      <c r="K391" s="1">
        <v>41491</v>
      </c>
      <c r="L391" s="5">
        <f t="shared" si="31"/>
        <v>5</v>
      </c>
      <c r="M391" s="5">
        <f t="shared" ref="M391:M399" si="33">MONTH(K391)</f>
        <v>8</v>
      </c>
      <c r="N391" s="5">
        <f t="shared" si="32"/>
        <v>2013</v>
      </c>
      <c r="O391" s="2">
        <v>0</v>
      </c>
      <c r="P391">
        <v>9.6</v>
      </c>
      <c r="T391" t="s">
        <v>32</v>
      </c>
      <c r="U391" s="6" t="s">
        <v>40</v>
      </c>
    </row>
    <row r="392" spans="1:21" x14ac:dyDescent="0.25">
      <c r="A392" t="s">
        <v>29</v>
      </c>
      <c r="B392" t="s">
        <v>30</v>
      </c>
      <c r="C392">
        <v>2</v>
      </c>
      <c r="D392">
        <v>90</v>
      </c>
      <c r="E392">
        <v>10</v>
      </c>
      <c r="F392">
        <v>88101</v>
      </c>
      <c r="G392">
        <v>1</v>
      </c>
      <c r="H392">
        <v>7</v>
      </c>
      <c r="I392">
        <v>105</v>
      </c>
      <c r="J392">
        <v>143</v>
      </c>
      <c r="K392" s="1">
        <v>41494</v>
      </c>
      <c r="L392" s="5">
        <f t="shared" si="31"/>
        <v>8</v>
      </c>
      <c r="M392" s="5">
        <f t="shared" si="33"/>
        <v>8</v>
      </c>
      <c r="N392" s="5">
        <f t="shared" si="32"/>
        <v>2013</v>
      </c>
      <c r="O392" s="2">
        <v>0</v>
      </c>
      <c r="P392">
        <v>12.1</v>
      </c>
      <c r="T392" t="s">
        <v>32</v>
      </c>
      <c r="U392" s="6" t="s">
        <v>36</v>
      </c>
    </row>
    <row r="393" spans="1:21" x14ac:dyDescent="0.25">
      <c r="A393" t="s">
        <v>29</v>
      </c>
      <c r="B393" t="s">
        <v>30</v>
      </c>
      <c r="C393">
        <v>2</v>
      </c>
      <c r="D393">
        <v>90</v>
      </c>
      <c r="E393">
        <v>10</v>
      </c>
      <c r="F393">
        <v>88101</v>
      </c>
      <c r="G393">
        <v>1</v>
      </c>
      <c r="H393">
        <v>7</v>
      </c>
      <c r="I393">
        <v>105</v>
      </c>
      <c r="J393">
        <v>143</v>
      </c>
      <c r="K393" s="1">
        <v>41497</v>
      </c>
      <c r="L393" s="5">
        <f t="shared" si="31"/>
        <v>11</v>
      </c>
      <c r="M393" s="5">
        <f t="shared" si="33"/>
        <v>8</v>
      </c>
      <c r="N393" s="5">
        <f t="shared" si="32"/>
        <v>2013</v>
      </c>
      <c r="O393" s="2">
        <v>0</v>
      </c>
      <c r="P393">
        <v>20.6</v>
      </c>
      <c r="T393" t="s">
        <v>32</v>
      </c>
      <c r="U393" s="6" t="s">
        <v>36</v>
      </c>
    </row>
    <row r="394" spans="1:21" x14ac:dyDescent="0.25">
      <c r="A394" t="s">
        <v>29</v>
      </c>
      <c r="B394" t="s">
        <v>30</v>
      </c>
      <c r="C394">
        <v>2</v>
      </c>
      <c r="D394">
        <v>90</v>
      </c>
      <c r="E394">
        <v>10</v>
      </c>
      <c r="F394">
        <v>88101</v>
      </c>
      <c r="G394">
        <v>1</v>
      </c>
      <c r="H394">
        <v>7</v>
      </c>
      <c r="I394">
        <v>105</v>
      </c>
      <c r="J394">
        <v>143</v>
      </c>
      <c r="K394" s="1">
        <v>41500</v>
      </c>
      <c r="L394" s="5">
        <f t="shared" si="31"/>
        <v>14</v>
      </c>
      <c r="M394" s="5">
        <f t="shared" si="33"/>
        <v>8</v>
      </c>
      <c r="N394" s="5">
        <f t="shared" si="32"/>
        <v>2013</v>
      </c>
      <c r="O394" s="2">
        <v>0</v>
      </c>
      <c r="P394">
        <v>23.4</v>
      </c>
      <c r="T394" t="s">
        <v>32</v>
      </c>
      <c r="U394" s="6" t="s">
        <v>36</v>
      </c>
    </row>
    <row r="395" spans="1:21" x14ac:dyDescent="0.25">
      <c r="A395" t="s">
        <v>29</v>
      </c>
      <c r="B395" t="s">
        <v>30</v>
      </c>
      <c r="C395">
        <v>2</v>
      </c>
      <c r="D395">
        <v>90</v>
      </c>
      <c r="E395">
        <v>10</v>
      </c>
      <c r="F395">
        <v>88101</v>
      </c>
      <c r="G395">
        <v>1</v>
      </c>
      <c r="H395">
        <v>7</v>
      </c>
      <c r="I395">
        <v>105</v>
      </c>
      <c r="J395">
        <v>143</v>
      </c>
      <c r="K395" s="1">
        <v>41503</v>
      </c>
      <c r="L395" s="5">
        <f t="shared" si="31"/>
        <v>17</v>
      </c>
      <c r="M395" s="5">
        <f t="shared" si="33"/>
        <v>8</v>
      </c>
      <c r="N395" s="5">
        <f t="shared" si="32"/>
        <v>2013</v>
      </c>
      <c r="O395" s="2">
        <v>0</v>
      </c>
      <c r="P395">
        <v>8.1</v>
      </c>
      <c r="T395" t="s">
        <v>32</v>
      </c>
      <c r="U395" s="6" t="s">
        <v>40</v>
      </c>
    </row>
    <row r="396" spans="1:21" x14ac:dyDescent="0.25">
      <c r="A396" t="s">
        <v>29</v>
      </c>
      <c r="B396" t="s">
        <v>30</v>
      </c>
      <c r="C396">
        <v>2</v>
      </c>
      <c r="D396">
        <v>90</v>
      </c>
      <c r="E396">
        <v>10</v>
      </c>
      <c r="F396">
        <v>88101</v>
      </c>
      <c r="G396">
        <v>1</v>
      </c>
      <c r="H396">
        <v>7</v>
      </c>
      <c r="I396">
        <v>105</v>
      </c>
      <c r="J396">
        <v>143</v>
      </c>
      <c r="K396" s="1">
        <v>41506</v>
      </c>
      <c r="L396" s="5">
        <f t="shared" si="31"/>
        <v>20</v>
      </c>
      <c r="M396" s="5">
        <f t="shared" si="33"/>
        <v>8</v>
      </c>
      <c r="N396" s="5">
        <f t="shared" si="32"/>
        <v>2013</v>
      </c>
      <c r="O396" s="2">
        <v>0</v>
      </c>
      <c r="P396">
        <v>3.4</v>
      </c>
    </row>
    <row r="397" spans="1:21" x14ac:dyDescent="0.25">
      <c r="A397" t="s">
        <v>29</v>
      </c>
      <c r="B397" t="s">
        <v>30</v>
      </c>
      <c r="C397">
        <v>2</v>
      </c>
      <c r="D397">
        <v>90</v>
      </c>
      <c r="E397">
        <v>10</v>
      </c>
      <c r="F397">
        <v>88101</v>
      </c>
      <c r="G397">
        <v>1</v>
      </c>
      <c r="H397">
        <v>7</v>
      </c>
      <c r="I397">
        <v>105</v>
      </c>
      <c r="J397">
        <v>143</v>
      </c>
      <c r="K397" s="1">
        <v>41509</v>
      </c>
      <c r="L397" s="5">
        <f t="shared" si="31"/>
        <v>23</v>
      </c>
      <c r="M397" s="5">
        <f t="shared" si="33"/>
        <v>8</v>
      </c>
      <c r="N397" s="5">
        <f t="shared" si="32"/>
        <v>2013</v>
      </c>
      <c r="O397" s="2">
        <v>0</v>
      </c>
      <c r="P397">
        <v>1.3</v>
      </c>
    </row>
    <row r="398" spans="1:21" x14ac:dyDescent="0.25">
      <c r="A398" t="s">
        <v>29</v>
      </c>
      <c r="B398" t="s">
        <v>30</v>
      </c>
      <c r="C398">
        <v>2</v>
      </c>
      <c r="D398">
        <v>90</v>
      </c>
      <c r="E398">
        <v>10</v>
      </c>
      <c r="F398">
        <v>88101</v>
      </c>
      <c r="G398">
        <v>1</v>
      </c>
      <c r="H398">
        <v>7</v>
      </c>
      <c r="I398">
        <v>105</v>
      </c>
      <c r="J398">
        <v>143</v>
      </c>
      <c r="K398" s="1">
        <v>41512</v>
      </c>
      <c r="L398" s="5">
        <f t="shared" si="31"/>
        <v>26</v>
      </c>
      <c r="M398" s="5">
        <f t="shared" si="33"/>
        <v>8</v>
      </c>
      <c r="N398" s="5">
        <f t="shared" si="32"/>
        <v>2013</v>
      </c>
      <c r="O398" s="2">
        <v>0</v>
      </c>
      <c r="P398">
        <v>4.0999999999999996</v>
      </c>
    </row>
    <row r="399" spans="1:21" x14ac:dyDescent="0.25">
      <c r="A399" t="s">
        <v>29</v>
      </c>
      <c r="B399" t="s">
        <v>30</v>
      </c>
      <c r="C399">
        <v>2</v>
      </c>
      <c r="D399">
        <v>90</v>
      </c>
      <c r="E399">
        <v>10</v>
      </c>
      <c r="F399">
        <v>88101</v>
      </c>
      <c r="G399">
        <v>1</v>
      </c>
      <c r="H399">
        <v>7</v>
      </c>
      <c r="I399">
        <v>105</v>
      </c>
      <c r="J399">
        <v>143</v>
      </c>
      <c r="K399" s="1">
        <v>41515</v>
      </c>
      <c r="L399" s="5">
        <f t="shared" si="31"/>
        <v>29</v>
      </c>
      <c r="M399" s="5">
        <f t="shared" si="33"/>
        <v>8</v>
      </c>
      <c r="N399" s="5">
        <f t="shared" si="32"/>
        <v>2013</v>
      </c>
      <c r="O399" s="2">
        <v>0</v>
      </c>
      <c r="P399">
        <v>4.3</v>
      </c>
    </row>
    <row r="400" spans="1:21" x14ac:dyDescent="0.25">
      <c r="A400" t="s">
        <v>29</v>
      </c>
      <c r="B400" t="s">
        <v>30</v>
      </c>
      <c r="C400">
        <v>2</v>
      </c>
      <c r="D400">
        <v>90</v>
      </c>
      <c r="E400">
        <v>10</v>
      </c>
      <c r="F400">
        <v>88101</v>
      </c>
      <c r="G400">
        <v>1</v>
      </c>
      <c r="H400">
        <v>7</v>
      </c>
      <c r="I400">
        <v>105</v>
      </c>
      <c r="J400">
        <v>143</v>
      </c>
      <c r="K400" s="1">
        <v>41791</v>
      </c>
      <c r="L400" s="5">
        <f t="shared" si="31"/>
        <v>1</v>
      </c>
      <c r="M400" s="5">
        <f t="shared" ref="M400:M428" si="34">MONTH(K400)</f>
        <v>6</v>
      </c>
      <c r="N400" s="5">
        <f t="shared" si="32"/>
        <v>2014</v>
      </c>
      <c r="O400" s="2">
        <v>0</v>
      </c>
      <c r="P400">
        <v>1.7</v>
      </c>
    </row>
    <row r="401" spans="1:21" x14ac:dyDescent="0.25">
      <c r="A401" t="s">
        <v>29</v>
      </c>
      <c r="B401" t="s">
        <v>30</v>
      </c>
      <c r="C401">
        <v>2</v>
      </c>
      <c r="D401">
        <v>90</v>
      </c>
      <c r="E401">
        <v>10</v>
      </c>
      <c r="F401">
        <v>88101</v>
      </c>
      <c r="G401">
        <v>1</v>
      </c>
      <c r="H401">
        <v>7</v>
      </c>
      <c r="I401">
        <v>105</v>
      </c>
      <c r="J401">
        <v>143</v>
      </c>
      <c r="K401" s="1">
        <v>41794</v>
      </c>
      <c r="L401" s="5">
        <f t="shared" si="31"/>
        <v>4</v>
      </c>
      <c r="M401" s="5">
        <f t="shared" si="34"/>
        <v>6</v>
      </c>
      <c r="N401" s="5">
        <f t="shared" si="32"/>
        <v>2014</v>
      </c>
      <c r="O401" s="2">
        <v>0</v>
      </c>
      <c r="P401">
        <v>3.2</v>
      </c>
    </row>
    <row r="402" spans="1:21" x14ac:dyDescent="0.25">
      <c r="A402" t="s">
        <v>29</v>
      </c>
      <c r="B402" t="s">
        <v>30</v>
      </c>
      <c r="C402">
        <v>2</v>
      </c>
      <c r="D402">
        <v>90</v>
      </c>
      <c r="E402">
        <v>10</v>
      </c>
      <c r="F402">
        <v>88101</v>
      </c>
      <c r="G402">
        <v>1</v>
      </c>
      <c r="H402">
        <v>7</v>
      </c>
      <c r="I402">
        <v>105</v>
      </c>
      <c r="J402">
        <v>143</v>
      </c>
      <c r="K402" s="1">
        <v>41797</v>
      </c>
      <c r="L402" s="5">
        <f t="shared" si="31"/>
        <v>7</v>
      </c>
      <c r="M402" s="5">
        <f t="shared" si="34"/>
        <v>6</v>
      </c>
      <c r="N402" s="5">
        <f t="shared" si="32"/>
        <v>2014</v>
      </c>
      <c r="O402" s="2">
        <v>0</v>
      </c>
      <c r="P402">
        <v>4</v>
      </c>
    </row>
    <row r="403" spans="1:21" x14ac:dyDescent="0.25">
      <c r="A403" t="s">
        <v>29</v>
      </c>
      <c r="B403" t="s">
        <v>30</v>
      </c>
      <c r="C403">
        <v>2</v>
      </c>
      <c r="D403">
        <v>90</v>
      </c>
      <c r="E403">
        <v>10</v>
      </c>
      <c r="F403">
        <v>88101</v>
      </c>
      <c r="G403">
        <v>1</v>
      </c>
      <c r="H403">
        <v>7</v>
      </c>
      <c r="I403">
        <v>105</v>
      </c>
      <c r="J403">
        <v>143</v>
      </c>
      <c r="K403" s="1">
        <v>41800</v>
      </c>
      <c r="L403" s="5">
        <f t="shared" si="31"/>
        <v>10</v>
      </c>
      <c r="M403" s="5">
        <f t="shared" si="34"/>
        <v>6</v>
      </c>
      <c r="N403" s="5">
        <f t="shared" si="32"/>
        <v>2014</v>
      </c>
      <c r="O403" s="2">
        <v>0</v>
      </c>
      <c r="P403">
        <v>1.5</v>
      </c>
    </row>
    <row r="404" spans="1:21" x14ac:dyDescent="0.25">
      <c r="A404" t="s">
        <v>29</v>
      </c>
      <c r="B404" t="s">
        <v>30</v>
      </c>
      <c r="C404">
        <v>2</v>
      </c>
      <c r="D404">
        <v>90</v>
      </c>
      <c r="E404">
        <v>10</v>
      </c>
      <c r="F404">
        <v>88101</v>
      </c>
      <c r="G404">
        <v>1</v>
      </c>
      <c r="H404">
        <v>7</v>
      </c>
      <c r="I404">
        <v>105</v>
      </c>
      <c r="J404">
        <v>143</v>
      </c>
      <c r="K404" s="1">
        <v>41803</v>
      </c>
      <c r="L404" s="5">
        <f t="shared" si="31"/>
        <v>13</v>
      </c>
      <c r="M404" s="5">
        <f t="shared" si="34"/>
        <v>6</v>
      </c>
      <c r="N404" s="5">
        <f t="shared" si="32"/>
        <v>2014</v>
      </c>
      <c r="O404" s="2">
        <v>0</v>
      </c>
      <c r="P404">
        <v>3.3</v>
      </c>
    </row>
    <row r="405" spans="1:21" x14ac:dyDescent="0.25">
      <c r="A405" t="s">
        <v>29</v>
      </c>
      <c r="B405" t="s">
        <v>30</v>
      </c>
      <c r="C405">
        <v>2</v>
      </c>
      <c r="D405">
        <v>90</v>
      </c>
      <c r="E405">
        <v>10</v>
      </c>
      <c r="F405">
        <v>88101</v>
      </c>
      <c r="G405">
        <v>1</v>
      </c>
      <c r="H405">
        <v>7</v>
      </c>
      <c r="I405">
        <v>105</v>
      </c>
      <c r="J405">
        <v>143</v>
      </c>
      <c r="K405" s="1">
        <v>41806</v>
      </c>
      <c r="L405" s="5">
        <f t="shared" si="31"/>
        <v>16</v>
      </c>
      <c r="M405" s="5">
        <f t="shared" si="34"/>
        <v>6</v>
      </c>
      <c r="N405" s="5">
        <f t="shared" si="32"/>
        <v>2014</v>
      </c>
      <c r="O405" s="2">
        <v>0</v>
      </c>
      <c r="P405">
        <v>2.7</v>
      </c>
    </row>
    <row r="406" spans="1:21" x14ac:dyDescent="0.25">
      <c r="A406" t="s">
        <v>29</v>
      </c>
      <c r="B406" t="s">
        <v>30</v>
      </c>
      <c r="C406">
        <v>2</v>
      </c>
      <c r="D406">
        <v>90</v>
      </c>
      <c r="E406">
        <v>10</v>
      </c>
      <c r="F406">
        <v>88101</v>
      </c>
      <c r="G406">
        <v>1</v>
      </c>
      <c r="H406">
        <v>7</v>
      </c>
      <c r="I406">
        <v>105</v>
      </c>
      <c r="J406">
        <v>143</v>
      </c>
      <c r="K406" s="1">
        <v>41809</v>
      </c>
      <c r="L406" s="5">
        <f t="shared" si="31"/>
        <v>19</v>
      </c>
      <c r="M406" s="5">
        <f t="shared" si="34"/>
        <v>6</v>
      </c>
      <c r="N406" s="5">
        <f t="shared" si="32"/>
        <v>2014</v>
      </c>
      <c r="O406" s="2">
        <v>0</v>
      </c>
      <c r="P406">
        <v>1.9</v>
      </c>
    </row>
    <row r="407" spans="1:21" x14ac:dyDescent="0.25">
      <c r="A407" t="s">
        <v>29</v>
      </c>
      <c r="B407" t="s">
        <v>30</v>
      </c>
      <c r="C407">
        <v>2</v>
      </c>
      <c r="D407">
        <v>90</v>
      </c>
      <c r="E407">
        <v>10</v>
      </c>
      <c r="F407">
        <v>88101</v>
      </c>
      <c r="G407">
        <v>1</v>
      </c>
      <c r="H407">
        <v>7</v>
      </c>
      <c r="I407">
        <v>105</v>
      </c>
      <c r="J407">
        <v>143</v>
      </c>
      <c r="K407" s="1">
        <v>41812</v>
      </c>
      <c r="L407" s="5">
        <f t="shared" si="31"/>
        <v>22</v>
      </c>
      <c r="M407" s="5">
        <f t="shared" si="34"/>
        <v>6</v>
      </c>
      <c r="N407" s="5">
        <f t="shared" si="32"/>
        <v>2014</v>
      </c>
      <c r="O407" s="2">
        <v>0</v>
      </c>
      <c r="P407">
        <v>1.7</v>
      </c>
      <c r="U407">
        <v>2</v>
      </c>
    </row>
    <row r="408" spans="1:21" x14ac:dyDescent="0.25">
      <c r="A408" t="s">
        <v>29</v>
      </c>
      <c r="B408" t="s">
        <v>30</v>
      </c>
      <c r="C408">
        <v>2</v>
      </c>
      <c r="D408">
        <v>90</v>
      </c>
      <c r="E408">
        <v>10</v>
      </c>
      <c r="F408">
        <v>88101</v>
      </c>
      <c r="G408">
        <v>1</v>
      </c>
      <c r="H408">
        <v>7</v>
      </c>
      <c r="I408">
        <v>105</v>
      </c>
      <c r="J408">
        <v>143</v>
      </c>
      <c r="K408" s="1">
        <v>41815</v>
      </c>
      <c r="L408" s="5">
        <f t="shared" si="31"/>
        <v>25</v>
      </c>
      <c r="M408" s="5">
        <f t="shared" si="34"/>
        <v>6</v>
      </c>
      <c r="N408" s="5">
        <f t="shared" si="32"/>
        <v>2014</v>
      </c>
      <c r="O408" s="2">
        <v>0</v>
      </c>
      <c r="P408">
        <v>4.0999999999999996</v>
      </c>
    </row>
    <row r="409" spans="1:21" x14ac:dyDescent="0.25">
      <c r="A409" t="s">
        <v>29</v>
      </c>
      <c r="B409" t="s">
        <v>30</v>
      </c>
      <c r="C409">
        <v>2</v>
      </c>
      <c r="D409">
        <v>90</v>
      </c>
      <c r="E409">
        <v>10</v>
      </c>
      <c r="F409">
        <v>88101</v>
      </c>
      <c r="G409">
        <v>1</v>
      </c>
      <c r="H409">
        <v>7</v>
      </c>
      <c r="I409">
        <v>105</v>
      </c>
      <c r="J409">
        <v>143</v>
      </c>
      <c r="K409" s="1">
        <v>41818</v>
      </c>
      <c r="L409" s="5">
        <f t="shared" si="31"/>
        <v>28</v>
      </c>
      <c r="M409" s="5">
        <f t="shared" si="34"/>
        <v>6</v>
      </c>
      <c r="N409" s="5">
        <f t="shared" si="32"/>
        <v>2014</v>
      </c>
      <c r="O409" s="2">
        <v>0</v>
      </c>
      <c r="P409">
        <v>2.4</v>
      </c>
    </row>
    <row r="410" spans="1:21" x14ac:dyDescent="0.25">
      <c r="A410" t="s">
        <v>29</v>
      </c>
      <c r="B410" t="s">
        <v>30</v>
      </c>
      <c r="C410">
        <v>2</v>
      </c>
      <c r="D410">
        <v>90</v>
      </c>
      <c r="E410">
        <v>10</v>
      </c>
      <c r="F410">
        <v>88101</v>
      </c>
      <c r="G410">
        <v>1</v>
      </c>
      <c r="H410">
        <v>7</v>
      </c>
      <c r="I410">
        <v>105</v>
      </c>
      <c r="J410">
        <v>143</v>
      </c>
      <c r="K410" s="1">
        <v>41821</v>
      </c>
      <c r="L410" s="5">
        <f t="shared" si="31"/>
        <v>1</v>
      </c>
      <c r="M410" s="5">
        <f t="shared" si="34"/>
        <v>7</v>
      </c>
      <c r="N410" s="5">
        <f t="shared" si="32"/>
        <v>2014</v>
      </c>
      <c r="O410" s="2">
        <v>0</v>
      </c>
      <c r="P410">
        <v>3</v>
      </c>
    </row>
    <row r="411" spans="1:21" x14ac:dyDescent="0.25">
      <c r="A411" t="s">
        <v>29</v>
      </c>
      <c r="B411" t="s">
        <v>30</v>
      </c>
      <c r="C411">
        <v>2</v>
      </c>
      <c r="D411">
        <v>90</v>
      </c>
      <c r="E411">
        <v>10</v>
      </c>
      <c r="F411">
        <v>88101</v>
      </c>
      <c r="G411">
        <v>1</v>
      </c>
      <c r="H411">
        <v>7</v>
      </c>
      <c r="I411">
        <v>105</v>
      </c>
      <c r="J411">
        <v>143</v>
      </c>
      <c r="K411" s="1">
        <v>41824</v>
      </c>
      <c r="L411" s="5">
        <f t="shared" si="31"/>
        <v>4</v>
      </c>
      <c r="M411" s="5">
        <f t="shared" si="34"/>
        <v>7</v>
      </c>
      <c r="N411" s="5">
        <f t="shared" si="32"/>
        <v>2014</v>
      </c>
      <c r="O411" s="2">
        <v>0</v>
      </c>
      <c r="P411">
        <v>4.8</v>
      </c>
    </row>
    <row r="412" spans="1:21" x14ac:dyDescent="0.25">
      <c r="A412" t="s">
        <v>29</v>
      </c>
      <c r="B412" t="s">
        <v>30</v>
      </c>
      <c r="C412">
        <v>2</v>
      </c>
      <c r="D412">
        <v>90</v>
      </c>
      <c r="E412">
        <v>10</v>
      </c>
      <c r="F412">
        <v>88101</v>
      </c>
      <c r="G412">
        <v>1</v>
      </c>
      <c r="H412">
        <v>7</v>
      </c>
      <c r="I412">
        <v>105</v>
      </c>
      <c r="J412">
        <v>143</v>
      </c>
      <c r="K412" s="1">
        <v>41827</v>
      </c>
      <c r="L412" s="5">
        <f t="shared" si="31"/>
        <v>7</v>
      </c>
      <c r="M412" s="5">
        <f t="shared" si="34"/>
        <v>7</v>
      </c>
      <c r="N412" s="5">
        <f t="shared" si="32"/>
        <v>2014</v>
      </c>
      <c r="O412" s="2">
        <v>0</v>
      </c>
      <c r="P412">
        <v>2.9</v>
      </c>
    </row>
    <row r="413" spans="1:21" x14ac:dyDescent="0.25">
      <c r="A413" t="s">
        <v>29</v>
      </c>
      <c r="B413" t="s">
        <v>30</v>
      </c>
      <c r="C413">
        <v>2</v>
      </c>
      <c r="D413">
        <v>90</v>
      </c>
      <c r="E413">
        <v>10</v>
      </c>
      <c r="F413">
        <v>88101</v>
      </c>
      <c r="G413">
        <v>1</v>
      </c>
      <c r="H413">
        <v>7</v>
      </c>
      <c r="I413">
        <v>105</v>
      </c>
      <c r="J413">
        <v>143</v>
      </c>
      <c r="K413" s="1">
        <v>41830</v>
      </c>
      <c r="L413" s="5">
        <f t="shared" si="31"/>
        <v>10</v>
      </c>
      <c r="M413" s="5">
        <f t="shared" si="34"/>
        <v>7</v>
      </c>
      <c r="N413" s="5">
        <f t="shared" si="32"/>
        <v>2014</v>
      </c>
      <c r="O413" s="2">
        <v>0</v>
      </c>
      <c r="P413">
        <v>2.2000000000000002</v>
      </c>
    </row>
    <row r="414" spans="1:21" x14ac:dyDescent="0.25">
      <c r="A414" t="s">
        <v>29</v>
      </c>
      <c r="B414" t="s">
        <v>30</v>
      </c>
      <c r="C414">
        <v>2</v>
      </c>
      <c r="D414">
        <v>90</v>
      </c>
      <c r="E414">
        <v>10</v>
      </c>
      <c r="F414">
        <v>88101</v>
      </c>
      <c r="G414">
        <v>1</v>
      </c>
      <c r="H414">
        <v>7</v>
      </c>
      <c r="I414">
        <v>105</v>
      </c>
      <c r="J414">
        <v>143</v>
      </c>
      <c r="K414" s="1">
        <v>41833</v>
      </c>
      <c r="L414" s="5">
        <f t="shared" si="31"/>
        <v>13</v>
      </c>
      <c r="M414" s="5">
        <f t="shared" si="34"/>
        <v>7</v>
      </c>
      <c r="N414" s="5">
        <f t="shared" si="32"/>
        <v>2014</v>
      </c>
      <c r="O414" s="2">
        <v>0</v>
      </c>
      <c r="P414">
        <v>2.6</v>
      </c>
    </row>
    <row r="415" spans="1:21" x14ac:dyDescent="0.25">
      <c r="A415" t="s">
        <v>29</v>
      </c>
      <c r="B415" t="s">
        <v>30</v>
      </c>
      <c r="C415">
        <v>2</v>
      </c>
      <c r="D415">
        <v>90</v>
      </c>
      <c r="E415">
        <v>10</v>
      </c>
      <c r="F415">
        <v>88101</v>
      </c>
      <c r="G415">
        <v>1</v>
      </c>
      <c r="H415">
        <v>7</v>
      </c>
      <c r="I415">
        <v>105</v>
      </c>
      <c r="J415">
        <v>143</v>
      </c>
      <c r="K415" s="1">
        <v>41836</v>
      </c>
      <c r="L415" s="5">
        <f t="shared" si="31"/>
        <v>16</v>
      </c>
      <c r="M415" s="5">
        <f t="shared" si="34"/>
        <v>7</v>
      </c>
      <c r="N415" s="5">
        <f t="shared" si="32"/>
        <v>2014</v>
      </c>
      <c r="O415" s="2">
        <v>0</v>
      </c>
      <c r="P415">
        <v>3.1</v>
      </c>
    </row>
    <row r="416" spans="1:21" x14ac:dyDescent="0.25">
      <c r="A416" t="s">
        <v>29</v>
      </c>
      <c r="B416" t="s">
        <v>30</v>
      </c>
      <c r="C416">
        <v>2</v>
      </c>
      <c r="D416">
        <v>90</v>
      </c>
      <c r="E416">
        <v>10</v>
      </c>
      <c r="F416">
        <v>88101</v>
      </c>
      <c r="G416">
        <v>1</v>
      </c>
      <c r="H416">
        <v>7</v>
      </c>
      <c r="I416">
        <v>105</v>
      </c>
      <c r="J416">
        <v>143</v>
      </c>
      <c r="K416" s="1">
        <v>41842</v>
      </c>
      <c r="L416" s="5">
        <f t="shared" si="31"/>
        <v>22</v>
      </c>
      <c r="M416" s="5">
        <f t="shared" si="34"/>
        <v>7</v>
      </c>
      <c r="N416" s="5">
        <f t="shared" si="32"/>
        <v>2014</v>
      </c>
      <c r="O416" s="2">
        <v>0</v>
      </c>
      <c r="P416">
        <v>3.2</v>
      </c>
    </row>
    <row r="417" spans="1:21" x14ac:dyDescent="0.25">
      <c r="A417" t="s">
        <v>29</v>
      </c>
      <c r="B417" t="s">
        <v>30</v>
      </c>
      <c r="C417">
        <v>2</v>
      </c>
      <c r="D417">
        <v>90</v>
      </c>
      <c r="E417">
        <v>10</v>
      </c>
      <c r="F417">
        <v>88101</v>
      </c>
      <c r="G417">
        <v>1</v>
      </c>
      <c r="H417">
        <v>7</v>
      </c>
      <c r="I417">
        <v>105</v>
      </c>
      <c r="J417">
        <v>143</v>
      </c>
      <c r="K417" s="1">
        <v>41845</v>
      </c>
      <c r="L417" s="5">
        <f t="shared" si="31"/>
        <v>25</v>
      </c>
      <c r="M417" s="5">
        <f t="shared" si="34"/>
        <v>7</v>
      </c>
      <c r="N417" s="5">
        <f t="shared" si="32"/>
        <v>2014</v>
      </c>
      <c r="O417" s="2">
        <v>0</v>
      </c>
      <c r="P417">
        <v>1.4</v>
      </c>
      <c r="U417">
        <v>2</v>
      </c>
    </row>
    <row r="418" spans="1:21" x14ac:dyDescent="0.25">
      <c r="A418" t="s">
        <v>29</v>
      </c>
      <c r="B418" t="s">
        <v>30</v>
      </c>
      <c r="C418">
        <v>2</v>
      </c>
      <c r="D418">
        <v>90</v>
      </c>
      <c r="E418">
        <v>10</v>
      </c>
      <c r="F418">
        <v>88101</v>
      </c>
      <c r="G418">
        <v>1</v>
      </c>
      <c r="H418">
        <v>7</v>
      </c>
      <c r="I418">
        <v>105</v>
      </c>
      <c r="J418">
        <v>143</v>
      </c>
      <c r="K418" s="1">
        <v>41848</v>
      </c>
      <c r="L418" s="5">
        <f t="shared" si="31"/>
        <v>28</v>
      </c>
      <c r="M418" s="5">
        <f t="shared" si="34"/>
        <v>7</v>
      </c>
      <c r="N418" s="5">
        <f t="shared" si="32"/>
        <v>2014</v>
      </c>
      <c r="O418" s="2">
        <v>0</v>
      </c>
      <c r="P418">
        <v>2.2000000000000002</v>
      </c>
    </row>
    <row r="419" spans="1:21" x14ac:dyDescent="0.25">
      <c r="A419" t="s">
        <v>29</v>
      </c>
      <c r="B419" t="s">
        <v>30</v>
      </c>
      <c r="C419">
        <v>2</v>
      </c>
      <c r="D419">
        <v>90</v>
      </c>
      <c r="E419">
        <v>10</v>
      </c>
      <c r="F419">
        <v>88101</v>
      </c>
      <c r="G419">
        <v>1</v>
      </c>
      <c r="H419">
        <v>7</v>
      </c>
      <c r="I419">
        <v>105</v>
      </c>
      <c r="J419">
        <v>143</v>
      </c>
      <c r="K419" s="1">
        <v>41851</v>
      </c>
      <c r="L419" s="5">
        <f t="shared" si="31"/>
        <v>31</v>
      </c>
      <c r="M419" s="5">
        <f t="shared" si="34"/>
        <v>7</v>
      </c>
      <c r="N419" s="5">
        <f t="shared" si="32"/>
        <v>2014</v>
      </c>
      <c r="O419" s="2">
        <v>0</v>
      </c>
      <c r="P419">
        <v>4.4000000000000004</v>
      </c>
    </row>
    <row r="420" spans="1:21" x14ac:dyDescent="0.25">
      <c r="A420" t="s">
        <v>29</v>
      </c>
      <c r="B420" t="s">
        <v>30</v>
      </c>
      <c r="C420">
        <v>2</v>
      </c>
      <c r="D420">
        <v>90</v>
      </c>
      <c r="E420">
        <v>10</v>
      </c>
      <c r="F420">
        <v>88101</v>
      </c>
      <c r="G420">
        <v>1</v>
      </c>
      <c r="H420">
        <v>7</v>
      </c>
      <c r="I420">
        <v>105</v>
      </c>
      <c r="J420">
        <v>143</v>
      </c>
      <c r="K420" s="1">
        <v>41854</v>
      </c>
      <c r="L420" s="5">
        <f t="shared" si="31"/>
        <v>3</v>
      </c>
      <c r="M420" s="5">
        <f t="shared" si="34"/>
        <v>8</v>
      </c>
      <c r="N420" s="5">
        <f t="shared" si="32"/>
        <v>2014</v>
      </c>
      <c r="O420" s="2">
        <v>0</v>
      </c>
      <c r="P420">
        <v>2.6</v>
      </c>
    </row>
    <row r="421" spans="1:21" x14ac:dyDescent="0.25">
      <c r="A421" t="s">
        <v>29</v>
      </c>
      <c r="B421" t="s">
        <v>30</v>
      </c>
      <c r="C421">
        <v>2</v>
      </c>
      <c r="D421">
        <v>90</v>
      </c>
      <c r="E421">
        <v>10</v>
      </c>
      <c r="F421">
        <v>88101</v>
      </c>
      <c r="G421">
        <v>1</v>
      </c>
      <c r="H421">
        <v>7</v>
      </c>
      <c r="I421">
        <v>105</v>
      </c>
      <c r="J421">
        <v>143</v>
      </c>
      <c r="K421" s="1">
        <v>41857</v>
      </c>
      <c r="L421" s="5">
        <f t="shared" si="31"/>
        <v>6</v>
      </c>
      <c r="M421" s="5">
        <f t="shared" si="34"/>
        <v>8</v>
      </c>
      <c r="N421" s="5">
        <f t="shared" si="32"/>
        <v>2014</v>
      </c>
      <c r="O421" s="2">
        <v>0</v>
      </c>
      <c r="P421">
        <v>2.7</v>
      </c>
      <c r="U421">
        <v>1</v>
      </c>
    </row>
    <row r="422" spans="1:21" x14ac:dyDescent="0.25">
      <c r="A422" t="s">
        <v>29</v>
      </c>
      <c r="B422" t="s">
        <v>30</v>
      </c>
      <c r="C422">
        <v>2</v>
      </c>
      <c r="D422">
        <v>90</v>
      </c>
      <c r="E422">
        <v>10</v>
      </c>
      <c r="F422">
        <v>88101</v>
      </c>
      <c r="G422">
        <v>1</v>
      </c>
      <c r="H422">
        <v>7</v>
      </c>
      <c r="I422">
        <v>105</v>
      </c>
      <c r="J422">
        <v>143</v>
      </c>
      <c r="K422" s="1">
        <v>41860</v>
      </c>
      <c r="L422" s="5">
        <f t="shared" si="31"/>
        <v>9</v>
      </c>
      <c r="M422" s="5">
        <f t="shared" si="34"/>
        <v>8</v>
      </c>
      <c r="N422" s="5">
        <f t="shared" si="32"/>
        <v>2014</v>
      </c>
      <c r="O422" s="2">
        <v>0</v>
      </c>
      <c r="P422">
        <v>3.7</v>
      </c>
    </row>
    <row r="423" spans="1:21" x14ac:dyDescent="0.25">
      <c r="A423" t="s">
        <v>29</v>
      </c>
      <c r="B423" t="s">
        <v>30</v>
      </c>
      <c r="C423">
        <v>2</v>
      </c>
      <c r="D423">
        <v>90</v>
      </c>
      <c r="E423">
        <v>10</v>
      </c>
      <c r="F423">
        <v>88101</v>
      </c>
      <c r="G423">
        <v>1</v>
      </c>
      <c r="H423">
        <v>7</v>
      </c>
      <c r="I423">
        <v>105</v>
      </c>
      <c r="J423">
        <v>143</v>
      </c>
      <c r="K423" s="1">
        <v>41863</v>
      </c>
      <c r="L423" s="5">
        <f t="shared" si="31"/>
        <v>12</v>
      </c>
      <c r="M423" s="5">
        <f t="shared" si="34"/>
        <v>8</v>
      </c>
      <c r="N423" s="5">
        <f t="shared" si="32"/>
        <v>2014</v>
      </c>
      <c r="O423" s="2">
        <v>0</v>
      </c>
      <c r="P423">
        <v>2.9</v>
      </c>
    </row>
    <row r="424" spans="1:21" x14ac:dyDescent="0.25">
      <c r="A424" t="s">
        <v>29</v>
      </c>
      <c r="B424" t="s">
        <v>30</v>
      </c>
      <c r="C424">
        <v>2</v>
      </c>
      <c r="D424">
        <v>90</v>
      </c>
      <c r="E424">
        <v>10</v>
      </c>
      <c r="F424">
        <v>88101</v>
      </c>
      <c r="G424">
        <v>1</v>
      </c>
      <c r="H424">
        <v>7</v>
      </c>
      <c r="I424">
        <v>105</v>
      </c>
      <c r="J424">
        <v>143</v>
      </c>
      <c r="K424" s="1">
        <v>41866</v>
      </c>
      <c r="L424" s="5">
        <f t="shared" si="31"/>
        <v>15</v>
      </c>
      <c r="M424" s="5">
        <f t="shared" si="34"/>
        <v>8</v>
      </c>
      <c r="N424" s="5">
        <f t="shared" si="32"/>
        <v>2014</v>
      </c>
      <c r="O424" s="2">
        <v>0</v>
      </c>
      <c r="P424">
        <v>3.1</v>
      </c>
    </row>
    <row r="425" spans="1:21" x14ac:dyDescent="0.25">
      <c r="A425" t="s">
        <v>29</v>
      </c>
      <c r="B425" t="s">
        <v>30</v>
      </c>
      <c r="C425">
        <v>2</v>
      </c>
      <c r="D425">
        <v>90</v>
      </c>
      <c r="E425">
        <v>10</v>
      </c>
      <c r="F425">
        <v>88101</v>
      </c>
      <c r="G425">
        <v>1</v>
      </c>
      <c r="H425">
        <v>7</v>
      </c>
      <c r="I425">
        <v>105</v>
      </c>
      <c r="J425">
        <v>143</v>
      </c>
      <c r="K425" s="1">
        <v>41869</v>
      </c>
      <c r="L425" s="5">
        <f t="shared" si="31"/>
        <v>18</v>
      </c>
      <c r="M425" s="5">
        <f t="shared" si="34"/>
        <v>8</v>
      </c>
      <c r="N425" s="5">
        <f t="shared" si="32"/>
        <v>2014</v>
      </c>
      <c r="O425" s="2">
        <v>0</v>
      </c>
      <c r="P425">
        <v>2.2999999999999998</v>
      </c>
    </row>
    <row r="426" spans="1:21" x14ac:dyDescent="0.25">
      <c r="A426" t="s">
        <v>29</v>
      </c>
      <c r="B426" t="s">
        <v>30</v>
      </c>
      <c r="C426">
        <v>2</v>
      </c>
      <c r="D426">
        <v>90</v>
      </c>
      <c r="E426">
        <v>10</v>
      </c>
      <c r="F426">
        <v>88101</v>
      </c>
      <c r="G426">
        <v>1</v>
      </c>
      <c r="H426">
        <v>7</v>
      </c>
      <c r="I426">
        <v>105</v>
      </c>
      <c r="J426">
        <v>143</v>
      </c>
      <c r="K426" s="1">
        <v>41872</v>
      </c>
      <c r="L426" s="5">
        <f t="shared" si="31"/>
        <v>21</v>
      </c>
      <c r="M426" s="5">
        <f t="shared" si="34"/>
        <v>8</v>
      </c>
      <c r="N426" s="5">
        <f t="shared" si="32"/>
        <v>2014</v>
      </c>
      <c r="O426" s="2">
        <v>0</v>
      </c>
      <c r="P426">
        <v>2.2000000000000002</v>
      </c>
    </row>
    <row r="427" spans="1:21" x14ac:dyDescent="0.25">
      <c r="A427" t="s">
        <v>29</v>
      </c>
      <c r="B427" t="s">
        <v>30</v>
      </c>
      <c r="C427">
        <v>2</v>
      </c>
      <c r="D427">
        <v>90</v>
      </c>
      <c r="E427">
        <v>10</v>
      </c>
      <c r="F427">
        <v>88101</v>
      </c>
      <c r="G427">
        <v>1</v>
      </c>
      <c r="H427">
        <v>7</v>
      </c>
      <c r="I427">
        <v>105</v>
      </c>
      <c r="J427">
        <v>143</v>
      </c>
      <c r="K427" s="1">
        <v>41875</v>
      </c>
      <c r="L427" s="5">
        <f t="shared" si="31"/>
        <v>24</v>
      </c>
      <c r="M427" s="5">
        <f t="shared" si="34"/>
        <v>8</v>
      </c>
      <c r="N427" s="5">
        <f t="shared" si="32"/>
        <v>2014</v>
      </c>
      <c r="O427" s="2">
        <v>0</v>
      </c>
      <c r="P427">
        <v>3.7</v>
      </c>
    </row>
    <row r="428" spans="1:21" x14ac:dyDescent="0.25">
      <c r="A428" t="s">
        <v>29</v>
      </c>
      <c r="B428" t="s">
        <v>30</v>
      </c>
      <c r="C428">
        <v>2</v>
      </c>
      <c r="D428">
        <v>90</v>
      </c>
      <c r="E428">
        <v>10</v>
      </c>
      <c r="F428">
        <v>88101</v>
      </c>
      <c r="G428">
        <v>1</v>
      </c>
      <c r="H428">
        <v>7</v>
      </c>
      <c r="I428">
        <v>105</v>
      </c>
      <c r="J428">
        <v>143</v>
      </c>
      <c r="K428" s="1">
        <v>41878</v>
      </c>
      <c r="L428" s="5">
        <f t="shared" si="31"/>
        <v>27</v>
      </c>
      <c r="M428" s="5">
        <f t="shared" si="34"/>
        <v>8</v>
      </c>
      <c r="N428" s="5">
        <f t="shared" si="32"/>
        <v>2014</v>
      </c>
      <c r="O428" s="2">
        <v>0</v>
      </c>
      <c r="P428">
        <v>3.6</v>
      </c>
    </row>
    <row r="429" spans="1:21" x14ac:dyDescent="0.25">
      <c r="A429" t="s">
        <v>29</v>
      </c>
      <c r="B429" t="s">
        <v>30</v>
      </c>
      <c r="C429">
        <v>2</v>
      </c>
      <c r="D429">
        <v>90</v>
      </c>
      <c r="E429">
        <v>10</v>
      </c>
      <c r="F429">
        <v>88101</v>
      </c>
      <c r="G429">
        <v>1</v>
      </c>
      <c r="H429">
        <v>7</v>
      </c>
      <c r="I429">
        <v>105</v>
      </c>
      <c r="J429">
        <v>143</v>
      </c>
      <c r="K429" s="1">
        <v>41881</v>
      </c>
      <c r="L429" s="5">
        <f t="shared" si="31"/>
        <v>30</v>
      </c>
      <c r="M429" s="5">
        <f t="shared" ref="M429" si="35">MONTH(K429)</f>
        <v>8</v>
      </c>
      <c r="N429" s="5">
        <f t="shared" si="32"/>
        <v>2014</v>
      </c>
      <c r="O429" s="2">
        <v>0</v>
      </c>
      <c r="Q429" t="s">
        <v>37</v>
      </c>
    </row>
    <row r="430" spans="1:21" x14ac:dyDescent="0.25">
      <c r="A430" t="s">
        <v>29</v>
      </c>
      <c r="B430" t="s">
        <v>30</v>
      </c>
      <c r="C430">
        <v>2</v>
      </c>
      <c r="D430">
        <v>90</v>
      </c>
      <c r="E430">
        <v>10</v>
      </c>
      <c r="F430">
        <v>88101</v>
      </c>
      <c r="G430">
        <v>1</v>
      </c>
      <c r="H430">
        <v>7</v>
      </c>
      <c r="I430">
        <v>105</v>
      </c>
      <c r="J430">
        <v>143</v>
      </c>
      <c r="K430" s="1">
        <v>42157</v>
      </c>
      <c r="L430" s="5">
        <f t="shared" si="31"/>
        <v>2</v>
      </c>
      <c r="M430" s="5">
        <f t="shared" ref="M430:M460" si="36">MONTH(K430)</f>
        <v>6</v>
      </c>
      <c r="N430" s="5">
        <f t="shared" si="32"/>
        <v>2015</v>
      </c>
      <c r="O430" s="2">
        <v>0</v>
      </c>
      <c r="P430">
        <v>1.2</v>
      </c>
    </row>
    <row r="431" spans="1:21" x14ac:dyDescent="0.25">
      <c r="A431" t="s">
        <v>29</v>
      </c>
      <c r="B431" t="s">
        <v>30</v>
      </c>
      <c r="C431">
        <v>2</v>
      </c>
      <c r="D431">
        <v>90</v>
      </c>
      <c r="E431">
        <v>10</v>
      </c>
      <c r="F431">
        <v>88101</v>
      </c>
      <c r="G431">
        <v>1</v>
      </c>
      <c r="H431">
        <v>7</v>
      </c>
      <c r="I431">
        <v>105</v>
      </c>
      <c r="J431">
        <v>143</v>
      </c>
      <c r="K431" s="1">
        <v>42160</v>
      </c>
      <c r="L431" s="5">
        <f t="shared" si="31"/>
        <v>5</v>
      </c>
      <c r="M431" s="5">
        <f t="shared" si="36"/>
        <v>6</v>
      </c>
      <c r="N431" s="5">
        <f t="shared" si="32"/>
        <v>2015</v>
      </c>
      <c r="O431" s="2">
        <v>0</v>
      </c>
      <c r="P431">
        <v>2.2999999999999998</v>
      </c>
    </row>
    <row r="432" spans="1:21" x14ac:dyDescent="0.25">
      <c r="A432" t="s">
        <v>29</v>
      </c>
      <c r="B432" t="s">
        <v>30</v>
      </c>
      <c r="C432">
        <v>2</v>
      </c>
      <c r="D432">
        <v>90</v>
      </c>
      <c r="E432">
        <v>10</v>
      </c>
      <c r="F432">
        <v>88101</v>
      </c>
      <c r="G432">
        <v>1</v>
      </c>
      <c r="H432">
        <v>7</v>
      </c>
      <c r="I432">
        <v>105</v>
      </c>
      <c r="J432">
        <v>143</v>
      </c>
      <c r="K432" s="1">
        <v>42163</v>
      </c>
      <c r="L432" s="5">
        <f t="shared" si="31"/>
        <v>8</v>
      </c>
      <c r="M432" s="5">
        <f t="shared" si="36"/>
        <v>6</v>
      </c>
      <c r="N432" s="5">
        <f t="shared" si="32"/>
        <v>2015</v>
      </c>
      <c r="O432" s="2">
        <v>0</v>
      </c>
      <c r="P432">
        <v>1.9</v>
      </c>
    </row>
    <row r="433" spans="1:22" x14ac:dyDescent="0.25">
      <c r="A433" t="s">
        <v>29</v>
      </c>
      <c r="B433" t="s">
        <v>30</v>
      </c>
      <c r="C433">
        <v>2</v>
      </c>
      <c r="D433">
        <v>90</v>
      </c>
      <c r="E433">
        <v>10</v>
      </c>
      <c r="F433">
        <v>88101</v>
      </c>
      <c r="G433">
        <v>1</v>
      </c>
      <c r="H433">
        <v>7</v>
      </c>
      <c r="I433">
        <v>105</v>
      </c>
      <c r="J433">
        <v>143</v>
      </c>
      <c r="K433" s="1">
        <v>42166</v>
      </c>
      <c r="L433" s="5">
        <f t="shared" si="31"/>
        <v>11</v>
      </c>
      <c r="M433" s="5">
        <f t="shared" si="36"/>
        <v>6</v>
      </c>
      <c r="N433" s="5">
        <f t="shared" si="32"/>
        <v>2015</v>
      </c>
      <c r="O433" s="2">
        <v>0</v>
      </c>
      <c r="P433">
        <v>1.5</v>
      </c>
    </row>
    <row r="434" spans="1:22" x14ac:dyDescent="0.25">
      <c r="A434" t="s">
        <v>29</v>
      </c>
      <c r="B434" t="s">
        <v>30</v>
      </c>
      <c r="C434">
        <v>2</v>
      </c>
      <c r="D434">
        <v>90</v>
      </c>
      <c r="E434">
        <v>10</v>
      </c>
      <c r="F434">
        <v>88101</v>
      </c>
      <c r="G434">
        <v>1</v>
      </c>
      <c r="H434">
        <v>7</v>
      </c>
      <c r="I434">
        <v>105</v>
      </c>
      <c r="J434">
        <v>143</v>
      </c>
      <c r="K434" s="1">
        <v>42169</v>
      </c>
      <c r="L434" s="5">
        <f t="shared" si="31"/>
        <v>14</v>
      </c>
      <c r="M434" s="5">
        <f t="shared" si="36"/>
        <v>6</v>
      </c>
      <c r="N434" s="5">
        <f t="shared" si="32"/>
        <v>2015</v>
      </c>
      <c r="O434" s="2">
        <v>0</v>
      </c>
      <c r="P434">
        <v>4.5999999999999996</v>
      </c>
    </row>
    <row r="435" spans="1:22" x14ac:dyDescent="0.25">
      <c r="A435" t="s">
        <v>29</v>
      </c>
      <c r="B435" t="s">
        <v>30</v>
      </c>
      <c r="C435">
        <v>2</v>
      </c>
      <c r="D435">
        <v>90</v>
      </c>
      <c r="E435">
        <v>10</v>
      </c>
      <c r="F435">
        <v>88101</v>
      </c>
      <c r="G435">
        <v>1</v>
      </c>
      <c r="H435">
        <v>7</v>
      </c>
      <c r="I435">
        <v>105</v>
      </c>
      <c r="J435">
        <v>143</v>
      </c>
      <c r="K435" s="1">
        <v>42172</v>
      </c>
      <c r="L435" s="5">
        <f t="shared" si="31"/>
        <v>17</v>
      </c>
      <c r="M435" s="5">
        <f t="shared" si="36"/>
        <v>6</v>
      </c>
      <c r="N435" s="5">
        <f t="shared" si="32"/>
        <v>2015</v>
      </c>
      <c r="O435" s="2">
        <v>0</v>
      </c>
      <c r="P435">
        <v>3</v>
      </c>
    </row>
    <row r="436" spans="1:22" x14ac:dyDescent="0.25">
      <c r="A436" t="s">
        <v>29</v>
      </c>
      <c r="B436" t="s">
        <v>30</v>
      </c>
      <c r="C436">
        <v>2</v>
      </c>
      <c r="D436">
        <v>90</v>
      </c>
      <c r="E436">
        <v>10</v>
      </c>
      <c r="F436">
        <v>88101</v>
      </c>
      <c r="G436">
        <v>1</v>
      </c>
      <c r="H436">
        <v>7</v>
      </c>
      <c r="I436">
        <v>105</v>
      </c>
      <c r="J436">
        <v>143</v>
      </c>
      <c r="K436" s="1">
        <v>42175</v>
      </c>
      <c r="L436" s="5">
        <f t="shared" si="31"/>
        <v>20</v>
      </c>
      <c r="M436" s="5">
        <f t="shared" si="36"/>
        <v>6</v>
      </c>
      <c r="N436" s="5">
        <f t="shared" si="32"/>
        <v>2015</v>
      </c>
      <c r="O436" s="2">
        <v>0</v>
      </c>
      <c r="P436">
        <v>8.8000000000000007</v>
      </c>
    </row>
    <row r="437" spans="1:22" x14ac:dyDescent="0.25">
      <c r="A437" t="s">
        <v>29</v>
      </c>
      <c r="B437" t="s">
        <v>30</v>
      </c>
      <c r="C437">
        <v>2</v>
      </c>
      <c r="D437">
        <v>90</v>
      </c>
      <c r="E437">
        <v>10</v>
      </c>
      <c r="F437">
        <v>88101</v>
      </c>
      <c r="G437">
        <v>1</v>
      </c>
      <c r="H437">
        <v>7</v>
      </c>
      <c r="I437">
        <v>105</v>
      </c>
      <c r="J437">
        <v>143</v>
      </c>
      <c r="K437" s="1">
        <v>42178</v>
      </c>
      <c r="L437" s="5">
        <f t="shared" si="31"/>
        <v>23</v>
      </c>
      <c r="M437" s="5">
        <f t="shared" si="36"/>
        <v>6</v>
      </c>
      <c r="N437" s="5">
        <f t="shared" si="32"/>
        <v>2015</v>
      </c>
      <c r="O437" s="2">
        <v>0</v>
      </c>
      <c r="P437">
        <v>68.3</v>
      </c>
      <c r="T437" t="s">
        <v>32</v>
      </c>
      <c r="U437" s="6" t="s">
        <v>36</v>
      </c>
    </row>
    <row r="438" spans="1:22" x14ac:dyDescent="0.25">
      <c r="A438" t="s">
        <v>29</v>
      </c>
      <c r="B438" t="s">
        <v>30</v>
      </c>
      <c r="C438">
        <v>2</v>
      </c>
      <c r="D438">
        <v>90</v>
      </c>
      <c r="E438">
        <v>10</v>
      </c>
      <c r="F438">
        <v>88101</v>
      </c>
      <c r="G438">
        <v>1</v>
      </c>
      <c r="H438">
        <v>7</v>
      </c>
      <c r="I438">
        <v>105</v>
      </c>
      <c r="J438">
        <v>143</v>
      </c>
      <c r="K438" s="1">
        <v>42181</v>
      </c>
      <c r="L438" s="5">
        <f t="shared" si="31"/>
        <v>26</v>
      </c>
      <c r="M438" s="5">
        <f t="shared" si="36"/>
        <v>6</v>
      </c>
      <c r="N438" s="5">
        <f t="shared" si="32"/>
        <v>2015</v>
      </c>
      <c r="O438" s="2">
        <v>0</v>
      </c>
      <c r="P438">
        <v>105</v>
      </c>
      <c r="T438" t="s">
        <v>32</v>
      </c>
      <c r="U438" s="6" t="s">
        <v>36</v>
      </c>
    </row>
    <row r="439" spans="1:22" x14ac:dyDescent="0.25">
      <c r="A439" t="s">
        <v>29</v>
      </c>
      <c r="B439" t="s">
        <v>30</v>
      </c>
      <c r="C439">
        <v>2</v>
      </c>
      <c r="D439">
        <v>90</v>
      </c>
      <c r="E439">
        <v>10</v>
      </c>
      <c r="F439">
        <v>88101</v>
      </c>
      <c r="G439">
        <v>1</v>
      </c>
      <c r="H439">
        <v>7</v>
      </c>
      <c r="I439">
        <v>105</v>
      </c>
      <c r="J439">
        <v>143</v>
      </c>
      <c r="K439" s="1">
        <v>42184</v>
      </c>
      <c r="L439" s="5">
        <f t="shared" si="31"/>
        <v>29</v>
      </c>
      <c r="M439" s="5">
        <f t="shared" si="36"/>
        <v>6</v>
      </c>
      <c r="N439" s="5">
        <f t="shared" si="32"/>
        <v>2015</v>
      </c>
      <c r="O439" s="2">
        <v>0</v>
      </c>
      <c r="P439">
        <v>9.6</v>
      </c>
    </row>
    <row r="440" spans="1:22" x14ac:dyDescent="0.25">
      <c r="A440" t="s">
        <v>29</v>
      </c>
      <c r="B440" t="s">
        <v>30</v>
      </c>
      <c r="C440">
        <v>2</v>
      </c>
      <c r="D440">
        <v>90</v>
      </c>
      <c r="E440">
        <v>10</v>
      </c>
      <c r="F440">
        <v>88101</v>
      </c>
      <c r="G440">
        <v>1</v>
      </c>
      <c r="H440">
        <v>7</v>
      </c>
      <c r="I440">
        <v>105</v>
      </c>
      <c r="J440">
        <v>143</v>
      </c>
      <c r="K440" s="1">
        <v>42187</v>
      </c>
      <c r="L440" s="5">
        <f t="shared" si="31"/>
        <v>2</v>
      </c>
      <c r="M440" s="5">
        <f t="shared" si="36"/>
        <v>7</v>
      </c>
      <c r="N440" s="5">
        <f t="shared" si="32"/>
        <v>2015</v>
      </c>
      <c r="O440" s="2">
        <v>0</v>
      </c>
      <c r="P440">
        <v>44.3</v>
      </c>
      <c r="T440" t="s">
        <v>32</v>
      </c>
      <c r="U440" s="6" t="s">
        <v>36</v>
      </c>
    </row>
    <row r="441" spans="1:22" x14ac:dyDescent="0.25">
      <c r="A441" t="s">
        <v>29</v>
      </c>
      <c r="B441" t="s">
        <v>30</v>
      </c>
      <c r="C441">
        <v>2</v>
      </c>
      <c r="D441">
        <v>90</v>
      </c>
      <c r="E441">
        <v>10</v>
      </c>
      <c r="F441">
        <v>88101</v>
      </c>
      <c r="G441">
        <v>1</v>
      </c>
      <c r="H441">
        <v>7</v>
      </c>
      <c r="I441">
        <v>105</v>
      </c>
      <c r="J441">
        <v>143</v>
      </c>
      <c r="K441" s="1">
        <v>42190</v>
      </c>
      <c r="L441" s="5">
        <f t="shared" si="31"/>
        <v>5</v>
      </c>
      <c r="M441" s="5">
        <f t="shared" si="36"/>
        <v>7</v>
      </c>
      <c r="N441" s="5">
        <f t="shared" si="32"/>
        <v>2015</v>
      </c>
      <c r="O441" s="2">
        <v>0</v>
      </c>
      <c r="P441">
        <v>14</v>
      </c>
      <c r="T441" t="s">
        <v>32</v>
      </c>
      <c r="U441" s="6" t="s">
        <v>36</v>
      </c>
    </row>
    <row r="442" spans="1:22" x14ac:dyDescent="0.25">
      <c r="A442" t="s">
        <v>29</v>
      </c>
      <c r="B442" t="s">
        <v>30</v>
      </c>
      <c r="C442">
        <v>2</v>
      </c>
      <c r="D442">
        <v>90</v>
      </c>
      <c r="E442">
        <v>10</v>
      </c>
      <c r="F442">
        <v>88101</v>
      </c>
      <c r="G442">
        <v>1</v>
      </c>
      <c r="H442">
        <v>7</v>
      </c>
      <c r="I442">
        <v>105</v>
      </c>
      <c r="J442">
        <v>143</v>
      </c>
      <c r="K442" s="1">
        <v>42193</v>
      </c>
      <c r="L442" s="5">
        <f t="shared" si="31"/>
        <v>8</v>
      </c>
      <c r="M442" s="5">
        <f t="shared" si="36"/>
        <v>7</v>
      </c>
      <c r="N442" s="5">
        <f t="shared" si="32"/>
        <v>2015</v>
      </c>
      <c r="O442" s="2">
        <v>0</v>
      </c>
      <c r="P442">
        <v>57.1</v>
      </c>
      <c r="T442" t="s">
        <v>32</v>
      </c>
      <c r="U442" s="6" t="s">
        <v>36</v>
      </c>
    </row>
    <row r="443" spans="1:22" x14ac:dyDescent="0.25">
      <c r="A443" t="s">
        <v>29</v>
      </c>
      <c r="B443" t="s">
        <v>30</v>
      </c>
      <c r="C443">
        <v>2</v>
      </c>
      <c r="D443">
        <v>90</v>
      </c>
      <c r="E443">
        <v>10</v>
      </c>
      <c r="F443">
        <v>88101</v>
      </c>
      <c r="G443">
        <v>1</v>
      </c>
      <c r="H443">
        <v>7</v>
      </c>
      <c r="I443">
        <v>105</v>
      </c>
      <c r="J443">
        <v>143</v>
      </c>
      <c r="K443" s="1">
        <v>42196</v>
      </c>
      <c r="L443" s="5">
        <f t="shared" si="31"/>
        <v>11</v>
      </c>
      <c r="M443" s="5">
        <f t="shared" si="36"/>
        <v>7</v>
      </c>
      <c r="N443" s="5">
        <f t="shared" si="32"/>
        <v>2015</v>
      </c>
      <c r="O443" s="2">
        <v>0</v>
      </c>
      <c r="P443">
        <v>0.7</v>
      </c>
    </row>
    <row r="444" spans="1:22" x14ac:dyDescent="0.25">
      <c r="A444" t="s">
        <v>29</v>
      </c>
      <c r="B444" t="s">
        <v>30</v>
      </c>
      <c r="C444">
        <v>2</v>
      </c>
      <c r="D444">
        <v>90</v>
      </c>
      <c r="E444">
        <v>10</v>
      </c>
      <c r="F444">
        <v>88101</v>
      </c>
      <c r="G444">
        <v>1</v>
      </c>
      <c r="H444">
        <v>7</v>
      </c>
      <c r="I444">
        <v>105</v>
      </c>
      <c r="J444">
        <v>143</v>
      </c>
      <c r="K444" s="1">
        <v>42199</v>
      </c>
      <c r="L444" s="5">
        <f t="shared" si="31"/>
        <v>14</v>
      </c>
      <c r="M444" s="5">
        <f t="shared" si="36"/>
        <v>7</v>
      </c>
      <c r="N444" s="5">
        <f t="shared" si="32"/>
        <v>2015</v>
      </c>
      <c r="O444" s="2">
        <v>0</v>
      </c>
      <c r="P444">
        <v>14.3</v>
      </c>
      <c r="T444" t="s">
        <v>32</v>
      </c>
      <c r="U444" s="6" t="s">
        <v>36</v>
      </c>
    </row>
    <row r="445" spans="1:22" x14ac:dyDescent="0.25">
      <c r="A445" t="s">
        <v>29</v>
      </c>
      <c r="B445" t="s">
        <v>30</v>
      </c>
      <c r="C445">
        <v>2</v>
      </c>
      <c r="D445">
        <v>90</v>
      </c>
      <c r="E445">
        <v>10</v>
      </c>
      <c r="F445">
        <v>88101</v>
      </c>
      <c r="G445">
        <v>1</v>
      </c>
      <c r="H445">
        <v>7</v>
      </c>
      <c r="I445">
        <v>105</v>
      </c>
      <c r="J445">
        <v>143</v>
      </c>
      <c r="K445" s="1">
        <v>42202</v>
      </c>
      <c r="L445" s="5">
        <f t="shared" si="31"/>
        <v>17</v>
      </c>
      <c r="M445" s="5">
        <f t="shared" si="36"/>
        <v>7</v>
      </c>
      <c r="N445" s="5">
        <f t="shared" si="32"/>
        <v>2015</v>
      </c>
      <c r="O445" s="2">
        <v>0</v>
      </c>
      <c r="P445">
        <v>1.6</v>
      </c>
    </row>
    <row r="446" spans="1:22" x14ac:dyDescent="0.25">
      <c r="A446" t="s">
        <v>29</v>
      </c>
      <c r="B446" t="s">
        <v>30</v>
      </c>
      <c r="C446">
        <v>2</v>
      </c>
      <c r="D446">
        <v>90</v>
      </c>
      <c r="E446">
        <v>10</v>
      </c>
      <c r="F446">
        <v>88101</v>
      </c>
      <c r="G446">
        <v>1</v>
      </c>
      <c r="H446">
        <v>7</v>
      </c>
      <c r="I446">
        <v>105</v>
      </c>
      <c r="J446">
        <v>143</v>
      </c>
      <c r="K446" s="1">
        <v>42205</v>
      </c>
      <c r="L446" s="5">
        <f t="shared" si="31"/>
        <v>20</v>
      </c>
      <c r="M446" s="5">
        <f t="shared" si="36"/>
        <v>7</v>
      </c>
      <c r="N446" s="5">
        <f t="shared" si="32"/>
        <v>2015</v>
      </c>
      <c r="O446" s="2">
        <v>0</v>
      </c>
      <c r="P446">
        <v>4.5999999999999996</v>
      </c>
      <c r="U446">
        <v>2</v>
      </c>
    </row>
    <row r="447" spans="1:22" x14ac:dyDescent="0.25">
      <c r="A447" t="s">
        <v>29</v>
      </c>
      <c r="B447" t="s">
        <v>30</v>
      </c>
      <c r="C447">
        <v>2</v>
      </c>
      <c r="D447">
        <v>90</v>
      </c>
      <c r="E447">
        <v>10</v>
      </c>
      <c r="F447">
        <v>88101</v>
      </c>
      <c r="G447">
        <v>1</v>
      </c>
      <c r="H447">
        <v>7</v>
      </c>
      <c r="I447">
        <v>105</v>
      </c>
      <c r="J447">
        <v>143</v>
      </c>
      <c r="K447" s="1">
        <v>42208</v>
      </c>
      <c r="L447" s="5">
        <f t="shared" si="31"/>
        <v>23</v>
      </c>
      <c r="M447" s="5">
        <f t="shared" si="36"/>
        <v>7</v>
      </c>
      <c r="N447" s="5">
        <f t="shared" si="32"/>
        <v>2015</v>
      </c>
      <c r="O447" s="2">
        <v>0</v>
      </c>
      <c r="P447">
        <v>3.5</v>
      </c>
    </row>
    <row r="448" spans="1:22" x14ac:dyDescent="0.25">
      <c r="A448" t="s">
        <v>29</v>
      </c>
      <c r="B448" t="s">
        <v>30</v>
      </c>
      <c r="C448">
        <v>2</v>
      </c>
      <c r="D448">
        <v>90</v>
      </c>
      <c r="E448">
        <v>10</v>
      </c>
      <c r="F448">
        <v>88101</v>
      </c>
      <c r="G448">
        <v>1</v>
      </c>
      <c r="H448">
        <v>7</v>
      </c>
      <c r="I448">
        <v>105</v>
      </c>
      <c r="J448">
        <v>143</v>
      </c>
      <c r="K448" s="1">
        <v>42211</v>
      </c>
      <c r="L448" s="5">
        <f t="shared" si="31"/>
        <v>26</v>
      </c>
      <c r="M448" s="5">
        <f t="shared" si="36"/>
        <v>7</v>
      </c>
      <c r="N448" s="5">
        <f t="shared" si="32"/>
        <v>2015</v>
      </c>
      <c r="O448" s="2">
        <v>0</v>
      </c>
      <c r="P448">
        <v>14.6</v>
      </c>
      <c r="T448" t="s">
        <v>32</v>
      </c>
      <c r="U448" s="6" t="s">
        <v>36</v>
      </c>
      <c r="V448">
        <v>1</v>
      </c>
    </row>
    <row r="449" spans="1:22" x14ac:dyDescent="0.25">
      <c r="A449" t="s">
        <v>29</v>
      </c>
      <c r="B449" t="s">
        <v>30</v>
      </c>
      <c r="C449">
        <v>2</v>
      </c>
      <c r="D449">
        <v>90</v>
      </c>
      <c r="E449">
        <v>10</v>
      </c>
      <c r="F449">
        <v>88101</v>
      </c>
      <c r="G449">
        <v>1</v>
      </c>
      <c r="H449">
        <v>7</v>
      </c>
      <c r="I449">
        <v>105</v>
      </c>
      <c r="J449">
        <v>143</v>
      </c>
      <c r="K449" s="1">
        <v>42214</v>
      </c>
      <c r="L449" s="5">
        <f t="shared" si="31"/>
        <v>29</v>
      </c>
      <c r="M449" s="5">
        <f t="shared" si="36"/>
        <v>7</v>
      </c>
      <c r="N449" s="5">
        <f t="shared" si="32"/>
        <v>2015</v>
      </c>
      <c r="O449" s="2">
        <v>0</v>
      </c>
      <c r="P449">
        <v>14.6</v>
      </c>
      <c r="T449" t="s">
        <v>32</v>
      </c>
      <c r="U449" s="6" t="s">
        <v>36</v>
      </c>
      <c r="V449">
        <v>1</v>
      </c>
    </row>
    <row r="450" spans="1:22" x14ac:dyDescent="0.25">
      <c r="A450" t="s">
        <v>29</v>
      </c>
      <c r="B450" t="s">
        <v>30</v>
      </c>
      <c r="C450">
        <v>2</v>
      </c>
      <c r="D450">
        <v>90</v>
      </c>
      <c r="E450">
        <v>10</v>
      </c>
      <c r="F450">
        <v>88101</v>
      </c>
      <c r="G450">
        <v>1</v>
      </c>
      <c r="H450">
        <v>7</v>
      </c>
      <c r="I450">
        <v>105</v>
      </c>
      <c r="J450">
        <v>143</v>
      </c>
      <c r="K450" s="1">
        <v>42217</v>
      </c>
      <c r="L450" s="5">
        <f t="shared" si="31"/>
        <v>1</v>
      </c>
      <c r="M450" s="5">
        <f t="shared" si="36"/>
        <v>8</v>
      </c>
      <c r="N450" s="5">
        <f t="shared" si="32"/>
        <v>2015</v>
      </c>
      <c r="O450" s="2">
        <v>0</v>
      </c>
      <c r="P450">
        <v>10.3</v>
      </c>
    </row>
    <row r="451" spans="1:22" x14ac:dyDescent="0.25">
      <c r="A451" t="s">
        <v>29</v>
      </c>
      <c r="B451" t="s">
        <v>30</v>
      </c>
      <c r="C451">
        <v>2</v>
      </c>
      <c r="D451">
        <v>90</v>
      </c>
      <c r="E451">
        <v>10</v>
      </c>
      <c r="F451">
        <v>88101</v>
      </c>
      <c r="G451">
        <v>1</v>
      </c>
      <c r="H451">
        <v>7</v>
      </c>
      <c r="I451">
        <v>105</v>
      </c>
      <c r="J451">
        <v>143</v>
      </c>
      <c r="K451" s="1">
        <v>42220</v>
      </c>
      <c r="L451" s="5">
        <f t="shared" ref="L451:L514" si="37">DAY(K451)</f>
        <v>4</v>
      </c>
      <c r="M451" s="5">
        <f t="shared" si="36"/>
        <v>8</v>
      </c>
      <c r="N451" s="5">
        <f t="shared" ref="N451:N514" si="38">YEAR(K451)</f>
        <v>2015</v>
      </c>
      <c r="O451" s="2">
        <v>0</v>
      </c>
      <c r="P451">
        <v>5.3</v>
      </c>
    </row>
    <row r="452" spans="1:22" x14ac:dyDescent="0.25">
      <c r="A452" t="s">
        <v>29</v>
      </c>
      <c r="B452" t="s">
        <v>30</v>
      </c>
      <c r="C452">
        <v>2</v>
      </c>
      <c r="D452">
        <v>90</v>
      </c>
      <c r="E452">
        <v>10</v>
      </c>
      <c r="F452">
        <v>88101</v>
      </c>
      <c r="G452">
        <v>1</v>
      </c>
      <c r="H452">
        <v>7</v>
      </c>
      <c r="I452">
        <v>105</v>
      </c>
      <c r="J452">
        <v>143</v>
      </c>
      <c r="K452" s="1">
        <v>42223</v>
      </c>
      <c r="L452" s="5">
        <f t="shared" si="37"/>
        <v>7</v>
      </c>
      <c r="M452" s="5">
        <f t="shared" si="36"/>
        <v>8</v>
      </c>
      <c r="N452" s="5">
        <f t="shared" si="38"/>
        <v>2015</v>
      </c>
      <c r="O452" s="2">
        <v>0</v>
      </c>
      <c r="Q452" t="s">
        <v>41</v>
      </c>
    </row>
    <row r="453" spans="1:22" x14ac:dyDescent="0.25">
      <c r="A453" t="s">
        <v>29</v>
      </c>
      <c r="B453" t="s">
        <v>30</v>
      </c>
      <c r="C453">
        <v>2</v>
      </c>
      <c r="D453">
        <v>90</v>
      </c>
      <c r="E453">
        <v>10</v>
      </c>
      <c r="F453">
        <v>88101</v>
      </c>
      <c r="G453">
        <v>1</v>
      </c>
      <c r="H453">
        <v>7</v>
      </c>
      <c r="I453">
        <v>105</v>
      </c>
      <c r="J453">
        <v>143</v>
      </c>
      <c r="K453" s="1">
        <v>42226</v>
      </c>
      <c r="L453" s="5">
        <f t="shared" si="37"/>
        <v>10</v>
      </c>
      <c r="M453" s="5">
        <f t="shared" si="36"/>
        <v>8</v>
      </c>
      <c r="N453" s="5">
        <f t="shared" si="38"/>
        <v>2015</v>
      </c>
      <c r="O453" s="2">
        <v>0</v>
      </c>
      <c r="P453">
        <v>1.6</v>
      </c>
    </row>
    <row r="454" spans="1:22" x14ac:dyDescent="0.25">
      <c r="A454" t="s">
        <v>29</v>
      </c>
      <c r="B454" t="s">
        <v>30</v>
      </c>
      <c r="C454">
        <v>2</v>
      </c>
      <c r="D454">
        <v>90</v>
      </c>
      <c r="E454">
        <v>10</v>
      </c>
      <c r="F454">
        <v>88101</v>
      </c>
      <c r="G454">
        <v>1</v>
      </c>
      <c r="H454">
        <v>7</v>
      </c>
      <c r="I454">
        <v>105</v>
      </c>
      <c r="J454">
        <v>143</v>
      </c>
      <c r="K454" s="1">
        <v>42229</v>
      </c>
      <c r="L454" s="5">
        <f t="shared" si="37"/>
        <v>13</v>
      </c>
      <c r="M454" s="5">
        <f t="shared" si="36"/>
        <v>8</v>
      </c>
      <c r="N454" s="5">
        <f t="shared" si="38"/>
        <v>2015</v>
      </c>
      <c r="O454" s="2">
        <v>0</v>
      </c>
      <c r="P454">
        <v>2.6</v>
      </c>
    </row>
    <row r="455" spans="1:22" x14ac:dyDescent="0.25">
      <c r="A455" t="s">
        <v>29</v>
      </c>
      <c r="B455" t="s">
        <v>30</v>
      </c>
      <c r="C455">
        <v>2</v>
      </c>
      <c r="D455">
        <v>90</v>
      </c>
      <c r="E455">
        <v>10</v>
      </c>
      <c r="F455">
        <v>88101</v>
      </c>
      <c r="G455">
        <v>1</v>
      </c>
      <c r="H455">
        <v>7</v>
      </c>
      <c r="I455">
        <v>105</v>
      </c>
      <c r="J455">
        <v>143</v>
      </c>
      <c r="K455" s="1">
        <v>42232</v>
      </c>
      <c r="L455" s="5">
        <f t="shared" si="37"/>
        <v>16</v>
      </c>
      <c r="M455" s="5">
        <f t="shared" si="36"/>
        <v>8</v>
      </c>
      <c r="N455" s="5">
        <f t="shared" si="38"/>
        <v>2015</v>
      </c>
      <c r="O455" s="2">
        <v>0</v>
      </c>
      <c r="P455">
        <v>2.7</v>
      </c>
    </row>
    <row r="456" spans="1:22" x14ac:dyDescent="0.25">
      <c r="A456" t="s">
        <v>29</v>
      </c>
      <c r="B456" t="s">
        <v>30</v>
      </c>
      <c r="C456">
        <v>2</v>
      </c>
      <c r="D456">
        <v>90</v>
      </c>
      <c r="E456">
        <v>10</v>
      </c>
      <c r="F456">
        <v>88101</v>
      </c>
      <c r="G456">
        <v>1</v>
      </c>
      <c r="H456">
        <v>7</v>
      </c>
      <c r="I456">
        <v>105</v>
      </c>
      <c r="J456">
        <v>143</v>
      </c>
      <c r="K456" s="1">
        <v>42235</v>
      </c>
      <c r="L456" s="5">
        <f t="shared" si="37"/>
        <v>19</v>
      </c>
      <c r="M456" s="5">
        <f t="shared" si="36"/>
        <v>8</v>
      </c>
      <c r="N456" s="5">
        <f t="shared" si="38"/>
        <v>2015</v>
      </c>
      <c r="O456" s="2">
        <v>0</v>
      </c>
      <c r="P456">
        <v>0.8</v>
      </c>
      <c r="U456">
        <v>1</v>
      </c>
      <c r="V456">
        <v>2</v>
      </c>
    </row>
    <row r="457" spans="1:22" x14ac:dyDescent="0.25">
      <c r="A457" t="s">
        <v>29</v>
      </c>
      <c r="B457" t="s">
        <v>30</v>
      </c>
      <c r="C457">
        <v>2</v>
      </c>
      <c r="D457">
        <v>90</v>
      </c>
      <c r="E457">
        <v>10</v>
      </c>
      <c r="F457">
        <v>88101</v>
      </c>
      <c r="G457">
        <v>1</v>
      </c>
      <c r="H457">
        <v>7</v>
      </c>
      <c r="I457">
        <v>105</v>
      </c>
      <c r="J457">
        <v>143</v>
      </c>
      <c r="K457" s="1">
        <v>42238</v>
      </c>
      <c r="L457" s="5">
        <f t="shared" si="37"/>
        <v>22</v>
      </c>
      <c r="M457" s="5">
        <f t="shared" si="36"/>
        <v>8</v>
      </c>
      <c r="N457" s="5">
        <f t="shared" si="38"/>
        <v>2015</v>
      </c>
      <c r="O457" s="2">
        <v>0</v>
      </c>
      <c r="P457">
        <v>0.6</v>
      </c>
      <c r="U457">
        <v>1</v>
      </c>
    </row>
    <row r="458" spans="1:22" x14ac:dyDescent="0.25">
      <c r="A458" t="s">
        <v>29</v>
      </c>
      <c r="B458" t="s">
        <v>30</v>
      </c>
      <c r="C458">
        <v>2</v>
      </c>
      <c r="D458">
        <v>90</v>
      </c>
      <c r="E458">
        <v>10</v>
      </c>
      <c r="F458">
        <v>88101</v>
      </c>
      <c r="G458">
        <v>1</v>
      </c>
      <c r="H458">
        <v>7</v>
      </c>
      <c r="I458">
        <v>105</v>
      </c>
      <c r="J458">
        <v>143</v>
      </c>
      <c r="K458" s="1">
        <v>42241</v>
      </c>
      <c r="L458" s="5">
        <f t="shared" si="37"/>
        <v>25</v>
      </c>
      <c r="M458" s="5">
        <f t="shared" si="36"/>
        <v>8</v>
      </c>
      <c r="N458" s="5">
        <f t="shared" si="38"/>
        <v>2015</v>
      </c>
      <c r="O458" s="2">
        <v>0</v>
      </c>
      <c r="P458">
        <v>1.3</v>
      </c>
    </row>
    <row r="459" spans="1:22" x14ac:dyDescent="0.25">
      <c r="A459" t="s">
        <v>29</v>
      </c>
      <c r="B459" t="s">
        <v>30</v>
      </c>
      <c r="C459">
        <v>2</v>
      </c>
      <c r="D459">
        <v>90</v>
      </c>
      <c r="E459">
        <v>10</v>
      </c>
      <c r="F459">
        <v>88101</v>
      </c>
      <c r="G459">
        <v>1</v>
      </c>
      <c r="H459">
        <v>7</v>
      </c>
      <c r="I459">
        <v>105</v>
      </c>
      <c r="J459">
        <v>143</v>
      </c>
      <c r="K459" s="1">
        <v>42244</v>
      </c>
      <c r="L459" s="5">
        <f t="shared" si="37"/>
        <v>28</v>
      </c>
      <c r="M459" s="5">
        <f t="shared" si="36"/>
        <v>8</v>
      </c>
      <c r="N459" s="5">
        <f t="shared" si="38"/>
        <v>2015</v>
      </c>
      <c r="O459" s="2">
        <v>0</v>
      </c>
      <c r="P459">
        <v>1.2</v>
      </c>
    </row>
    <row r="460" spans="1:22" x14ac:dyDescent="0.25">
      <c r="A460" t="s">
        <v>29</v>
      </c>
      <c r="B460" t="s">
        <v>30</v>
      </c>
      <c r="C460">
        <v>2</v>
      </c>
      <c r="D460">
        <v>90</v>
      </c>
      <c r="E460">
        <v>10</v>
      </c>
      <c r="F460">
        <v>88101</v>
      </c>
      <c r="G460">
        <v>1</v>
      </c>
      <c r="H460">
        <v>7</v>
      </c>
      <c r="I460">
        <v>105</v>
      </c>
      <c r="J460">
        <v>143</v>
      </c>
      <c r="K460" s="1">
        <v>42247</v>
      </c>
      <c r="L460" s="5">
        <f t="shared" si="37"/>
        <v>31</v>
      </c>
      <c r="M460" s="5">
        <f t="shared" si="36"/>
        <v>8</v>
      </c>
      <c r="N460" s="5">
        <f t="shared" si="38"/>
        <v>2015</v>
      </c>
      <c r="O460" s="2">
        <v>0</v>
      </c>
      <c r="P460">
        <v>4.7</v>
      </c>
    </row>
    <row r="461" spans="1:22" x14ac:dyDescent="0.25">
      <c r="A461" t="s">
        <v>29</v>
      </c>
      <c r="B461" t="s">
        <v>30</v>
      </c>
      <c r="C461">
        <v>2</v>
      </c>
      <c r="D461">
        <v>90</v>
      </c>
      <c r="E461">
        <v>10</v>
      </c>
      <c r="F461">
        <v>88101</v>
      </c>
      <c r="G461">
        <v>1</v>
      </c>
      <c r="H461">
        <v>7</v>
      </c>
      <c r="I461">
        <v>105</v>
      </c>
      <c r="J461">
        <v>143</v>
      </c>
      <c r="K461" s="1">
        <v>42523</v>
      </c>
      <c r="L461" s="5">
        <f t="shared" si="37"/>
        <v>2</v>
      </c>
      <c r="M461" s="5">
        <f t="shared" ref="M461:M491" si="39">MONTH(K461)</f>
        <v>6</v>
      </c>
      <c r="N461" s="5">
        <f t="shared" si="38"/>
        <v>2016</v>
      </c>
      <c r="O461" s="2">
        <v>0</v>
      </c>
      <c r="P461">
        <v>0.2</v>
      </c>
    </row>
    <row r="462" spans="1:22" x14ac:dyDescent="0.25">
      <c r="A462" t="s">
        <v>29</v>
      </c>
      <c r="B462" t="s">
        <v>30</v>
      </c>
      <c r="C462">
        <v>2</v>
      </c>
      <c r="D462">
        <v>90</v>
      </c>
      <c r="E462">
        <v>10</v>
      </c>
      <c r="F462">
        <v>88101</v>
      </c>
      <c r="G462">
        <v>1</v>
      </c>
      <c r="H462">
        <v>7</v>
      </c>
      <c r="I462">
        <v>105</v>
      </c>
      <c r="J462">
        <v>143</v>
      </c>
      <c r="K462" s="1">
        <v>42526</v>
      </c>
      <c r="L462" s="5">
        <f t="shared" si="37"/>
        <v>5</v>
      </c>
      <c r="M462" s="5">
        <f t="shared" si="39"/>
        <v>6</v>
      </c>
      <c r="N462" s="5">
        <f t="shared" si="38"/>
        <v>2016</v>
      </c>
      <c r="O462" s="2">
        <v>0</v>
      </c>
      <c r="P462">
        <v>1.9</v>
      </c>
    </row>
    <row r="463" spans="1:22" x14ac:dyDescent="0.25">
      <c r="A463" t="s">
        <v>29</v>
      </c>
      <c r="B463" t="s">
        <v>30</v>
      </c>
      <c r="C463">
        <v>2</v>
      </c>
      <c r="D463">
        <v>90</v>
      </c>
      <c r="E463">
        <v>10</v>
      </c>
      <c r="F463">
        <v>88101</v>
      </c>
      <c r="G463">
        <v>1</v>
      </c>
      <c r="H463">
        <v>7</v>
      </c>
      <c r="I463">
        <v>105</v>
      </c>
      <c r="J463">
        <v>143</v>
      </c>
      <c r="K463" s="1">
        <v>42529</v>
      </c>
      <c r="L463" s="5">
        <f t="shared" si="37"/>
        <v>8</v>
      </c>
      <c r="M463" s="5">
        <f t="shared" si="39"/>
        <v>6</v>
      </c>
      <c r="N463" s="5">
        <f t="shared" si="38"/>
        <v>2016</v>
      </c>
      <c r="O463" s="2">
        <v>0</v>
      </c>
      <c r="P463">
        <v>3.5</v>
      </c>
    </row>
    <row r="464" spans="1:22" x14ac:dyDescent="0.25">
      <c r="A464" t="s">
        <v>29</v>
      </c>
      <c r="B464" t="s">
        <v>30</v>
      </c>
      <c r="C464">
        <v>2</v>
      </c>
      <c r="D464">
        <v>90</v>
      </c>
      <c r="E464">
        <v>10</v>
      </c>
      <c r="F464">
        <v>88101</v>
      </c>
      <c r="G464">
        <v>1</v>
      </c>
      <c r="H464">
        <v>7</v>
      </c>
      <c r="I464">
        <v>105</v>
      </c>
      <c r="J464">
        <v>143</v>
      </c>
      <c r="K464" s="1">
        <v>42532</v>
      </c>
      <c r="L464" s="5">
        <f t="shared" si="37"/>
        <v>11</v>
      </c>
      <c r="M464" s="5">
        <f t="shared" si="39"/>
        <v>6</v>
      </c>
      <c r="N464" s="5">
        <f t="shared" si="38"/>
        <v>2016</v>
      </c>
      <c r="O464" s="2">
        <v>0</v>
      </c>
      <c r="P464">
        <v>0.6</v>
      </c>
    </row>
    <row r="465" spans="1:21" x14ac:dyDescent="0.25">
      <c r="A465" t="s">
        <v>29</v>
      </c>
      <c r="B465" t="s">
        <v>30</v>
      </c>
      <c r="C465">
        <v>2</v>
      </c>
      <c r="D465">
        <v>90</v>
      </c>
      <c r="E465">
        <v>10</v>
      </c>
      <c r="F465">
        <v>88101</v>
      </c>
      <c r="G465">
        <v>1</v>
      </c>
      <c r="H465">
        <v>7</v>
      </c>
      <c r="I465">
        <v>105</v>
      </c>
      <c r="J465">
        <v>143</v>
      </c>
      <c r="K465" s="1">
        <v>42535</v>
      </c>
      <c r="L465" s="5">
        <f t="shared" si="37"/>
        <v>14</v>
      </c>
      <c r="M465" s="5">
        <f t="shared" si="39"/>
        <v>6</v>
      </c>
      <c r="N465" s="5">
        <f t="shared" si="38"/>
        <v>2016</v>
      </c>
      <c r="O465" s="2">
        <v>0</v>
      </c>
      <c r="P465">
        <v>1.7</v>
      </c>
    </row>
    <row r="466" spans="1:21" x14ac:dyDescent="0.25">
      <c r="A466" t="s">
        <v>29</v>
      </c>
      <c r="B466" t="s">
        <v>30</v>
      </c>
      <c r="C466">
        <v>2</v>
      </c>
      <c r="D466">
        <v>90</v>
      </c>
      <c r="E466">
        <v>10</v>
      </c>
      <c r="F466">
        <v>88101</v>
      </c>
      <c r="G466">
        <v>1</v>
      </c>
      <c r="H466">
        <v>7</v>
      </c>
      <c r="I466">
        <v>105</v>
      </c>
      <c r="J466">
        <v>143</v>
      </c>
      <c r="K466" s="1">
        <v>42538</v>
      </c>
      <c r="L466" s="5">
        <f t="shared" si="37"/>
        <v>17</v>
      </c>
      <c r="M466" s="5">
        <f t="shared" si="39"/>
        <v>6</v>
      </c>
      <c r="N466" s="5">
        <f t="shared" si="38"/>
        <v>2016</v>
      </c>
      <c r="O466" s="2">
        <v>0</v>
      </c>
      <c r="P466">
        <v>6.8</v>
      </c>
      <c r="U466" t="s">
        <v>42</v>
      </c>
    </row>
    <row r="467" spans="1:21" x14ac:dyDescent="0.25">
      <c r="A467" t="s">
        <v>29</v>
      </c>
      <c r="B467" t="s">
        <v>30</v>
      </c>
      <c r="C467">
        <v>2</v>
      </c>
      <c r="D467">
        <v>90</v>
      </c>
      <c r="E467">
        <v>10</v>
      </c>
      <c r="F467">
        <v>88101</v>
      </c>
      <c r="G467">
        <v>1</v>
      </c>
      <c r="H467">
        <v>7</v>
      </c>
      <c r="I467">
        <v>105</v>
      </c>
      <c r="J467">
        <v>143</v>
      </c>
      <c r="K467" s="1">
        <v>42541</v>
      </c>
      <c r="L467" s="5">
        <f t="shared" si="37"/>
        <v>20</v>
      </c>
      <c r="M467" s="5">
        <f t="shared" si="39"/>
        <v>6</v>
      </c>
      <c r="N467" s="5">
        <f t="shared" si="38"/>
        <v>2016</v>
      </c>
      <c r="O467" s="2">
        <v>0</v>
      </c>
      <c r="P467">
        <v>1.1000000000000001</v>
      </c>
      <c r="U467" t="s">
        <v>42</v>
      </c>
    </row>
    <row r="468" spans="1:21" x14ac:dyDescent="0.25">
      <c r="A468" t="s">
        <v>29</v>
      </c>
      <c r="B468" t="s">
        <v>30</v>
      </c>
      <c r="C468">
        <v>2</v>
      </c>
      <c r="D468">
        <v>90</v>
      </c>
      <c r="E468">
        <v>10</v>
      </c>
      <c r="F468">
        <v>88101</v>
      </c>
      <c r="G468">
        <v>1</v>
      </c>
      <c r="H468">
        <v>7</v>
      </c>
      <c r="I468">
        <v>105</v>
      </c>
      <c r="J468">
        <v>143</v>
      </c>
      <c r="K468" s="1">
        <v>42544</v>
      </c>
      <c r="L468" s="5">
        <f t="shared" si="37"/>
        <v>23</v>
      </c>
      <c r="M468" s="5">
        <f t="shared" si="39"/>
        <v>6</v>
      </c>
      <c r="N468" s="5">
        <f t="shared" si="38"/>
        <v>2016</v>
      </c>
      <c r="O468" s="2">
        <v>0</v>
      </c>
      <c r="P468">
        <v>2.1</v>
      </c>
    </row>
    <row r="469" spans="1:21" x14ac:dyDescent="0.25">
      <c r="A469" t="s">
        <v>29</v>
      </c>
      <c r="B469" t="s">
        <v>30</v>
      </c>
      <c r="C469">
        <v>2</v>
      </c>
      <c r="D469">
        <v>90</v>
      </c>
      <c r="E469">
        <v>10</v>
      </c>
      <c r="F469">
        <v>88101</v>
      </c>
      <c r="G469">
        <v>1</v>
      </c>
      <c r="H469">
        <v>7</v>
      </c>
      <c r="I469">
        <v>105</v>
      </c>
      <c r="J469">
        <v>143</v>
      </c>
      <c r="K469" s="1">
        <v>42547</v>
      </c>
      <c r="L469" s="5">
        <f t="shared" si="37"/>
        <v>26</v>
      </c>
      <c r="M469" s="5">
        <f t="shared" si="39"/>
        <v>6</v>
      </c>
      <c r="N469" s="5">
        <f t="shared" si="38"/>
        <v>2016</v>
      </c>
      <c r="O469" s="2">
        <v>0</v>
      </c>
      <c r="P469">
        <v>3.7</v>
      </c>
    </row>
    <row r="470" spans="1:21" x14ac:dyDescent="0.25">
      <c r="A470" t="s">
        <v>29</v>
      </c>
      <c r="B470" t="s">
        <v>30</v>
      </c>
      <c r="C470">
        <v>2</v>
      </c>
      <c r="D470">
        <v>90</v>
      </c>
      <c r="E470">
        <v>10</v>
      </c>
      <c r="F470">
        <v>88101</v>
      </c>
      <c r="G470">
        <v>1</v>
      </c>
      <c r="H470">
        <v>7</v>
      </c>
      <c r="I470">
        <v>105</v>
      </c>
      <c r="J470">
        <v>143</v>
      </c>
      <c r="K470" s="1">
        <v>42550</v>
      </c>
      <c r="L470" s="5">
        <f t="shared" si="37"/>
        <v>29</v>
      </c>
      <c r="M470" s="5">
        <f t="shared" si="39"/>
        <v>6</v>
      </c>
      <c r="N470" s="5">
        <f t="shared" si="38"/>
        <v>2016</v>
      </c>
      <c r="O470" s="2">
        <v>0</v>
      </c>
      <c r="P470">
        <v>2.7</v>
      </c>
    </row>
    <row r="471" spans="1:21" x14ac:dyDescent="0.25">
      <c r="A471" t="s">
        <v>29</v>
      </c>
      <c r="B471" t="s">
        <v>30</v>
      </c>
      <c r="C471">
        <v>2</v>
      </c>
      <c r="D471">
        <v>90</v>
      </c>
      <c r="E471">
        <v>10</v>
      </c>
      <c r="F471">
        <v>88101</v>
      </c>
      <c r="G471">
        <v>1</v>
      </c>
      <c r="H471">
        <v>7</v>
      </c>
      <c r="I471">
        <v>105</v>
      </c>
      <c r="J471">
        <v>143</v>
      </c>
      <c r="K471" s="1">
        <v>42553</v>
      </c>
      <c r="L471" s="5">
        <f t="shared" si="37"/>
        <v>2</v>
      </c>
      <c r="M471" s="5">
        <f t="shared" si="39"/>
        <v>7</v>
      </c>
      <c r="N471" s="5">
        <f t="shared" si="38"/>
        <v>2016</v>
      </c>
      <c r="O471" s="2">
        <v>0</v>
      </c>
      <c r="P471">
        <v>2.7</v>
      </c>
    </row>
    <row r="472" spans="1:21" x14ac:dyDescent="0.25">
      <c r="A472" t="s">
        <v>29</v>
      </c>
      <c r="B472" t="s">
        <v>30</v>
      </c>
      <c r="C472">
        <v>2</v>
      </c>
      <c r="D472">
        <v>90</v>
      </c>
      <c r="E472">
        <v>10</v>
      </c>
      <c r="F472">
        <v>88101</v>
      </c>
      <c r="G472">
        <v>1</v>
      </c>
      <c r="H472">
        <v>7</v>
      </c>
      <c r="I472">
        <v>105</v>
      </c>
      <c r="J472">
        <v>143</v>
      </c>
      <c r="K472" s="1">
        <v>42556</v>
      </c>
      <c r="L472" s="5">
        <f t="shared" si="37"/>
        <v>5</v>
      </c>
      <c r="M472" s="5">
        <f t="shared" si="39"/>
        <v>7</v>
      </c>
      <c r="N472" s="5">
        <f t="shared" si="38"/>
        <v>2016</v>
      </c>
      <c r="O472" s="2">
        <v>0</v>
      </c>
      <c r="P472">
        <v>3.4</v>
      </c>
    </row>
    <row r="473" spans="1:21" x14ac:dyDescent="0.25">
      <c r="A473" t="s">
        <v>29</v>
      </c>
      <c r="B473" t="s">
        <v>30</v>
      </c>
      <c r="C473">
        <v>2</v>
      </c>
      <c r="D473">
        <v>90</v>
      </c>
      <c r="E473">
        <v>10</v>
      </c>
      <c r="F473">
        <v>88101</v>
      </c>
      <c r="G473">
        <v>1</v>
      </c>
      <c r="H473">
        <v>7</v>
      </c>
      <c r="I473">
        <v>105</v>
      </c>
      <c r="J473">
        <v>143</v>
      </c>
      <c r="K473" s="1">
        <v>42559</v>
      </c>
      <c r="L473" s="5">
        <f t="shared" si="37"/>
        <v>8</v>
      </c>
      <c r="M473" s="5">
        <f t="shared" si="39"/>
        <v>7</v>
      </c>
      <c r="N473" s="5">
        <f t="shared" si="38"/>
        <v>2016</v>
      </c>
      <c r="O473" s="2">
        <v>0</v>
      </c>
      <c r="P473">
        <v>3.2</v>
      </c>
    </row>
    <row r="474" spans="1:21" x14ac:dyDescent="0.25">
      <c r="A474" t="s">
        <v>29</v>
      </c>
      <c r="B474" t="s">
        <v>30</v>
      </c>
      <c r="C474">
        <v>2</v>
      </c>
      <c r="D474">
        <v>90</v>
      </c>
      <c r="E474">
        <v>10</v>
      </c>
      <c r="F474">
        <v>88101</v>
      </c>
      <c r="G474">
        <v>1</v>
      </c>
      <c r="H474">
        <v>7</v>
      </c>
      <c r="I474">
        <v>105</v>
      </c>
      <c r="J474">
        <v>143</v>
      </c>
      <c r="K474" s="1">
        <v>42562</v>
      </c>
      <c r="L474" s="5">
        <f t="shared" si="37"/>
        <v>11</v>
      </c>
      <c r="M474" s="5">
        <f t="shared" si="39"/>
        <v>7</v>
      </c>
      <c r="N474" s="5">
        <f t="shared" si="38"/>
        <v>2016</v>
      </c>
      <c r="O474" s="2">
        <v>0</v>
      </c>
      <c r="P474">
        <v>2.1</v>
      </c>
    </row>
    <row r="475" spans="1:21" x14ac:dyDescent="0.25">
      <c r="A475" t="s">
        <v>29</v>
      </c>
      <c r="B475" t="s">
        <v>30</v>
      </c>
      <c r="C475">
        <v>2</v>
      </c>
      <c r="D475">
        <v>90</v>
      </c>
      <c r="E475">
        <v>10</v>
      </c>
      <c r="F475">
        <v>88101</v>
      </c>
      <c r="G475">
        <v>1</v>
      </c>
      <c r="H475">
        <v>7</v>
      </c>
      <c r="I475">
        <v>105</v>
      </c>
      <c r="J475">
        <v>143</v>
      </c>
      <c r="K475" s="1">
        <v>42565</v>
      </c>
      <c r="L475" s="5">
        <f t="shared" si="37"/>
        <v>14</v>
      </c>
      <c r="M475" s="5">
        <f t="shared" si="39"/>
        <v>7</v>
      </c>
      <c r="N475" s="5">
        <f t="shared" si="38"/>
        <v>2016</v>
      </c>
      <c r="O475" s="2">
        <v>0</v>
      </c>
      <c r="P475">
        <v>6.7</v>
      </c>
    </row>
    <row r="476" spans="1:21" x14ac:dyDescent="0.25">
      <c r="A476" t="s">
        <v>29</v>
      </c>
      <c r="B476" t="s">
        <v>30</v>
      </c>
      <c r="C476">
        <v>2</v>
      </c>
      <c r="D476">
        <v>90</v>
      </c>
      <c r="E476">
        <v>10</v>
      </c>
      <c r="F476">
        <v>88101</v>
      </c>
      <c r="G476">
        <v>1</v>
      </c>
      <c r="H476">
        <v>7</v>
      </c>
      <c r="I476">
        <v>105</v>
      </c>
      <c r="J476">
        <v>143</v>
      </c>
      <c r="K476" s="1">
        <v>42568</v>
      </c>
      <c r="L476" s="5">
        <f t="shared" si="37"/>
        <v>17</v>
      </c>
      <c r="M476" s="5">
        <f t="shared" si="39"/>
        <v>7</v>
      </c>
      <c r="N476" s="5">
        <f t="shared" si="38"/>
        <v>2016</v>
      </c>
      <c r="O476" s="2">
        <v>0</v>
      </c>
      <c r="P476">
        <v>6.8</v>
      </c>
      <c r="U476">
        <v>1</v>
      </c>
    </row>
    <row r="477" spans="1:21" x14ac:dyDescent="0.25">
      <c r="A477" t="s">
        <v>29</v>
      </c>
      <c r="B477" t="s">
        <v>30</v>
      </c>
      <c r="C477">
        <v>2</v>
      </c>
      <c r="D477">
        <v>90</v>
      </c>
      <c r="E477">
        <v>10</v>
      </c>
      <c r="F477">
        <v>88101</v>
      </c>
      <c r="G477">
        <v>1</v>
      </c>
      <c r="H477">
        <v>7</v>
      </c>
      <c r="I477">
        <v>105</v>
      </c>
      <c r="J477">
        <v>143</v>
      </c>
      <c r="K477" s="1">
        <v>42571</v>
      </c>
      <c r="L477" s="5">
        <f t="shared" si="37"/>
        <v>20</v>
      </c>
      <c r="M477" s="5">
        <f t="shared" si="39"/>
        <v>7</v>
      </c>
      <c r="N477" s="5">
        <f t="shared" si="38"/>
        <v>2016</v>
      </c>
      <c r="O477" s="2">
        <v>0</v>
      </c>
      <c r="P477">
        <v>1.1000000000000001</v>
      </c>
    </row>
    <row r="478" spans="1:21" x14ac:dyDescent="0.25">
      <c r="A478" t="s">
        <v>29</v>
      </c>
      <c r="B478" t="s">
        <v>30</v>
      </c>
      <c r="C478">
        <v>2</v>
      </c>
      <c r="D478">
        <v>90</v>
      </c>
      <c r="E478">
        <v>10</v>
      </c>
      <c r="F478">
        <v>88101</v>
      </c>
      <c r="G478">
        <v>1</v>
      </c>
      <c r="H478">
        <v>7</v>
      </c>
      <c r="I478">
        <v>105</v>
      </c>
      <c r="J478">
        <v>143</v>
      </c>
      <c r="K478" s="1">
        <v>42574</v>
      </c>
      <c r="L478" s="5">
        <f t="shared" si="37"/>
        <v>23</v>
      </c>
      <c r="M478" s="5">
        <f t="shared" si="39"/>
        <v>7</v>
      </c>
      <c r="N478" s="5">
        <f t="shared" si="38"/>
        <v>2016</v>
      </c>
      <c r="O478" s="2">
        <v>0</v>
      </c>
      <c r="P478">
        <v>2.2000000000000002</v>
      </c>
    </row>
    <row r="479" spans="1:21" x14ac:dyDescent="0.25">
      <c r="A479" t="s">
        <v>29</v>
      </c>
      <c r="B479" t="s">
        <v>30</v>
      </c>
      <c r="C479">
        <v>2</v>
      </c>
      <c r="D479">
        <v>90</v>
      </c>
      <c r="E479">
        <v>10</v>
      </c>
      <c r="F479">
        <v>88101</v>
      </c>
      <c r="G479">
        <v>1</v>
      </c>
      <c r="H479">
        <v>7</v>
      </c>
      <c r="I479">
        <v>105</v>
      </c>
      <c r="J479">
        <v>143</v>
      </c>
      <c r="K479" s="1">
        <v>42577</v>
      </c>
      <c r="L479" s="5">
        <f t="shared" si="37"/>
        <v>26</v>
      </c>
      <c r="M479" s="5">
        <f t="shared" si="39"/>
        <v>7</v>
      </c>
      <c r="N479" s="5">
        <f t="shared" si="38"/>
        <v>2016</v>
      </c>
      <c r="O479" s="2">
        <v>0</v>
      </c>
      <c r="P479">
        <v>2</v>
      </c>
    </row>
    <row r="480" spans="1:21" x14ac:dyDescent="0.25">
      <c r="A480" t="s">
        <v>29</v>
      </c>
      <c r="B480" t="s">
        <v>30</v>
      </c>
      <c r="C480">
        <v>2</v>
      </c>
      <c r="D480">
        <v>90</v>
      </c>
      <c r="E480">
        <v>10</v>
      </c>
      <c r="F480">
        <v>88101</v>
      </c>
      <c r="G480">
        <v>1</v>
      </c>
      <c r="H480">
        <v>7</v>
      </c>
      <c r="I480">
        <v>105</v>
      </c>
      <c r="J480">
        <v>143</v>
      </c>
      <c r="K480" s="1">
        <v>42580</v>
      </c>
      <c r="L480" s="5">
        <f t="shared" si="37"/>
        <v>29</v>
      </c>
      <c r="M480" s="5">
        <f t="shared" si="39"/>
        <v>7</v>
      </c>
      <c r="N480" s="5">
        <f t="shared" si="38"/>
        <v>2016</v>
      </c>
      <c r="O480" s="2">
        <v>0</v>
      </c>
      <c r="P480">
        <v>1.5</v>
      </c>
    </row>
    <row r="481" spans="1:18" x14ac:dyDescent="0.25">
      <c r="A481" t="s">
        <v>29</v>
      </c>
      <c r="B481" t="s">
        <v>30</v>
      </c>
      <c r="C481">
        <v>2</v>
      </c>
      <c r="D481">
        <v>90</v>
      </c>
      <c r="E481">
        <v>10</v>
      </c>
      <c r="F481">
        <v>88101</v>
      </c>
      <c r="G481">
        <v>1</v>
      </c>
      <c r="H481">
        <v>7</v>
      </c>
      <c r="I481">
        <v>105</v>
      </c>
      <c r="J481">
        <v>143</v>
      </c>
      <c r="K481" s="1">
        <v>42583</v>
      </c>
      <c r="L481" s="5">
        <f t="shared" si="37"/>
        <v>1</v>
      </c>
      <c r="M481" s="5">
        <f t="shared" si="39"/>
        <v>8</v>
      </c>
      <c r="N481" s="5">
        <f t="shared" si="38"/>
        <v>2016</v>
      </c>
      <c r="O481" s="2">
        <v>0</v>
      </c>
      <c r="P481">
        <v>3.2</v>
      </c>
    </row>
    <row r="482" spans="1:18" x14ac:dyDescent="0.25">
      <c r="A482" t="s">
        <v>29</v>
      </c>
      <c r="B482" t="s">
        <v>30</v>
      </c>
      <c r="C482">
        <v>2</v>
      </c>
      <c r="D482">
        <v>90</v>
      </c>
      <c r="E482">
        <v>10</v>
      </c>
      <c r="F482">
        <v>88101</v>
      </c>
      <c r="G482">
        <v>1</v>
      </c>
      <c r="H482">
        <v>7</v>
      </c>
      <c r="I482">
        <v>105</v>
      </c>
      <c r="J482">
        <v>143</v>
      </c>
      <c r="K482" s="1">
        <v>42586</v>
      </c>
      <c r="L482" s="5">
        <f t="shared" si="37"/>
        <v>4</v>
      </c>
      <c r="M482" s="5">
        <f t="shared" si="39"/>
        <v>8</v>
      </c>
      <c r="N482" s="5">
        <f t="shared" si="38"/>
        <v>2016</v>
      </c>
      <c r="O482" s="2">
        <v>0</v>
      </c>
      <c r="P482">
        <v>2</v>
      </c>
    </row>
    <row r="483" spans="1:18" x14ac:dyDescent="0.25">
      <c r="A483" t="s">
        <v>29</v>
      </c>
      <c r="B483" t="s">
        <v>30</v>
      </c>
      <c r="C483">
        <v>2</v>
      </c>
      <c r="D483">
        <v>90</v>
      </c>
      <c r="E483">
        <v>10</v>
      </c>
      <c r="F483">
        <v>88101</v>
      </c>
      <c r="G483">
        <v>1</v>
      </c>
      <c r="H483">
        <v>7</v>
      </c>
      <c r="I483">
        <v>105</v>
      </c>
      <c r="J483">
        <v>143</v>
      </c>
      <c r="K483" s="1">
        <v>42589</v>
      </c>
      <c r="L483" s="5">
        <f t="shared" si="37"/>
        <v>7</v>
      </c>
      <c r="M483" s="5">
        <f t="shared" si="39"/>
        <v>8</v>
      </c>
      <c r="N483" s="5">
        <f t="shared" si="38"/>
        <v>2016</v>
      </c>
      <c r="O483" s="2">
        <v>0</v>
      </c>
      <c r="P483">
        <v>2.5</v>
      </c>
    </row>
    <row r="484" spans="1:18" x14ac:dyDescent="0.25">
      <c r="A484" t="s">
        <v>29</v>
      </c>
      <c r="B484" t="s">
        <v>30</v>
      </c>
      <c r="C484">
        <v>2</v>
      </c>
      <c r="D484">
        <v>90</v>
      </c>
      <c r="E484">
        <v>10</v>
      </c>
      <c r="F484">
        <v>88101</v>
      </c>
      <c r="G484">
        <v>1</v>
      </c>
      <c r="H484">
        <v>7</v>
      </c>
      <c r="I484">
        <v>105</v>
      </c>
      <c r="J484">
        <v>143</v>
      </c>
      <c r="K484" s="1">
        <v>42592</v>
      </c>
      <c r="L484" s="5">
        <f t="shared" si="37"/>
        <v>10</v>
      </c>
      <c r="M484" s="5">
        <f t="shared" si="39"/>
        <v>8</v>
      </c>
      <c r="N484" s="5">
        <f t="shared" si="38"/>
        <v>2016</v>
      </c>
      <c r="O484" s="2">
        <v>0</v>
      </c>
      <c r="P484">
        <v>2.8</v>
      </c>
    </row>
    <row r="485" spans="1:18" x14ac:dyDescent="0.25">
      <c r="A485" t="s">
        <v>29</v>
      </c>
      <c r="B485" t="s">
        <v>30</v>
      </c>
      <c r="C485">
        <v>2</v>
      </c>
      <c r="D485">
        <v>90</v>
      </c>
      <c r="E485">
        <v>10</v>
      </c>
      <c r="F485">
        <v>88101</v>
      </c>
      <c r="G485">
        <v>1</v>
      </c>
      <c r="H485">
        <v>7</v>
      </c>
      <c r="I485">
        <v>105</v>
      </c>
      <c r="J485">
        <v>143</v>
      </c>
      <c r="K485" s="1">
        <v>42595</v>
      </c>
      <c r="L485" s="5">
        <f t="shared" si="37"/>
        <v>13</v>
      </c>
      <c r="M485" s="5">
        <f t="shared" si="39"/>
        <v>8</v>
      </c>
      <c r="N485" s="5">
        <f t="shared" si="38"/>
        <v>2016</v>
      </c>
      <c r="O485" s="2">
        <v>0</v>
      </c>
      <c r="P485">
        <v>2.2000000000000002</v>
      </c>
    </row>
    <row r="486" spans="1:18" x14ac:dyDescent="0.25">
      <c r="A486" t="s">
        <v>29</v>
      </c>
      <c r="B486" t="s">
        <v>30</v>
      </c>
      <c r="C486">
        <v>2</v>
      </c>
      <c r="D486">
        <v>90</v>
      </c>
      <c r="E486">
        <v>10</v>
      </c>
      <c r="F486">
        <v>88101</v>
      </c>
      <c r="G486">
        <v>1</v>
      </c>
      <c r="H486">
        <v>7</v>
      </c>
      <c r="I486">
        <v>105</v>
      </c>
      <c r="J486">
        <v>143</v>
      </c>
      <c r="K486" s="1">
        <v>42598</v>
      </c>
      <c r="L486" s="5">
        <f t="shared" si="37"/>
        <v>16</v>
      </c>
      <c r="M486" s="5">
        <f t="shared" si="39"/>
        <v>8</v>
      </c>
      <c r="N486" s="5">
        <f t="shared" si="38"/>
        <v>2016</v>
      </c>
      <c r="O486" s="2">
        <v>0</v>
      </c>
      <c r="P486">
        <v>3</v>
      </c>
    </row>
    <row r="487" spans="1:18" x14ac:dyDescent="0.25">
      <c r="A487" t="s">
        <v>29</v>
      </c>
      <c r="B487" t="s">
        <v>30</v>
      </c>
      <c r="C487">
        <v>2</v>
      </c>
      <c r="D487">
        <v>90</v>
      </c>
      <c r="E487">
        <v>10</v>
      </c>
      <c r="F487">
        <v>88101</v>
      </c>
      <c r="G487">
        <v>1</v>
      </c>
      <c r="H487">
        <v>7</v>
      </c>
      <c r="I487">
        <v>105</v>
      </c>
      <c r="J487">
        <v>143</v>
      </c>
      <c r="K487" s="1">
        <v>42601</v>
      </c>
      <c r="L487" s="5">
        <f t="shared" si="37"/>
        <v>19</v>
      </c>
      <c r="M487" s="5">
        <f t="shared" si="39"/>
        <v>8</v>
      </c>
      <c r="N487" s="5">
        <f t="shared" si="38"/>
        <v>2016</v>
      </c>
      <c r="O487" s="2">
        <v>0</v>
      </c>
      <c r="P487">
        <v>2.6</v>
      </c>
    </row>
    <row r="488" spans="1:18" x14ac:dyDescent="0.25">
      <c r="A488" t="s">
        <v>29</v>
      </c>
      <c r="B488" t="s">
        <v>30</v>
      </c>
      <c r="C488">
        <v>2</v>
      </c>
      <c r="D488">
        <v>90</v>
      </c>
      <c r="E488">
        <v>10</v>
      </c>
      <c r="F488">
        <v>88101</v>
      </c>
      <c r="G488">
        <v>1</v>
      </c>
      <c r="H488">
        <v>7</v>
      </c>
      <c r="I488">
        <v>105</v>
      </c>
      <c r="J488">
        <v>143</v>
      </c>
      <c r="K488" s="1">
        <v>42604</v>
      </c>
      <c r="L488" s="5">
        <f t="shared" si="37"/>
        <v>22</v>
      </c>
      <c r="M488" s="5">
        <f t="shared" si="39"/>
        <v>8</v>
      </c>
      <c r="N488" s="5">
        <f t="shared" si="38"/>
        <v>2016</v>
      </c>
      <c r="O488" s="2">
        <v>0</v>
      </c>
      <c r="P488">
        <v>2.5</v>
      </c>
    </row>
    <row r="489" spans="1:18" x14ac:dyDescent="0.25">
      <c r="A489" t="s">
        <v>29</v>
      </c>
      <c r="B489" t="s">
        <v>30</v>
      </c>
      <c r="C489">
        <v>2</v>
      </c>
      <c r="D489">
        <v>90</v>
      </c>
      <c r="E489">
        <v>10</v>
      </c>
      <c r="F489">
        <v>88101</v>
      </c>
      <c r="G489">
        <v>1</v>
      </c>
      <c r="H489">
        <v>7</v>
      </c>
      <c r="I489">
        <v>105</v>
      </c>
      <c r="J489">
        <v>143</v>
      </c>
      <c r="K489" s="1">
        <v>42607</v>
      </c>
      <c r="L489" s="5">
        <f t="shared" si="37"/>
        <v>25</v>
      </c>
      <c r="M489" s="5">
        <f t="shared" si="39"/>
        <v>8</v>
      </c>
      <c r="N489" s="5">
        <f t="shared" si="38"/>
        <v>2016</v>
      </c>
      <c r="O489" s="2">
        <v>0</v>
      </c>
      <c r="P489">
        <v>2.8</v>
      </c>
    </row>
    <row r="490" spans="1:18" x14ac:dyDescent="0.25">
      <c r="A490" t="s">
        <v>29</v>
      </c>
      <c r="B490" t="s">
        <v>30</v>
      </c>
      <c r="C490">
        <v>2</v>
      </c>
      <c r="D490">
        <v>90</v>
      </c>
      <c r="E490">
        <v>10</v>
      </c>
      <c r="F490">
        <v>88101</v>
      </c>
      <c r="G490">
        <v>1</v>
      </c>
      <c r="H490">
        <v>7</v>
      </c>
      <c r="I490">
        <v>105</v>
      </c>
      <c r="J490">
        <v>143</v>
      </c>
      <c r="K490" s="1">
        <v>42610</v>
      </c>
      <c r="L490" s="5">
        <f t="shared" si="37"/>
        <v>28</v>
      </c>
      <c r="M490" s="5">
        <f t="shared" si="39"/>
        <v>8</v>
      </c>
      <c r="N490" s="5">
        <f t="shared" si="38"/>
        <v>2016</v>
      </c>
      <c r="O490" s="2">
        <v>0</v>
      </c>
      <c r="P490">
        <v>2</v>
      </c>
    </row>
    <row r="491" spans="1:18" x14ac:dyDescent="0.25">
      <c r="A491" t="s">
        <v>29</v>
      </c>
      <c r="B491" t="s">
        <v>30</v>
      </c>
      <c r="C491">
        <v>2</v>
      </c>
      <c r="D491">
        <v>90</v>
      </c>
      <c r="E491">
        <v>10</v>
      </c>
      <c r="F491">
        <v>88101</v>
      </c>
      <c r="G491">
        <v>1</v>
      </c>
      <c r="H491">
        <v>7</v>
      </c>
      <c r="I491">
        <v>105</v>
      </c>
      <c r="J491">
        <v>143</v>
      </c>
      <c r="K491" s="1">
        <v>42613</v>
      </c>
      <c r="L491" s="5">
        <f t="shared" si="37"/>
        <v>31</v>
      </c>
      <c r="M491" s="5">
        <f t="shared" si="39"/>
        <v>8</v>
      </c>
      <c r="N491" s="5">
        <f t="shared" si="38"/>
        <v>2016</v>
      </c>
      <c r="O491" s="2">
        <v>0</v>
      </c>
      <c r="P491">
        <v>3.2</v>
      </c>
    </row>
    <row r="492" spans="1:18" x14ac:dyDescent="0.25">
      <c r="A492" t="s">
        <v>29</v>
      </c>
      <c r="B492" t="s">
        <v>30</v>
      </c>
      <c r="C492">
        <v>2</v>
      </c>
      <c r="D492">
        <v>90</v>
      </c>
      <c r="E492">
        <v>10</v>
      </c>
      <c r="F492">
        <v>88101</v>
      </c>
      <c r="G492">
        <v>2</v>
      </c>
      <c r="H492">
        <v>7</v>
      </c>
      <c r="I492">
        <v>105</v>
      </c>
      <c r="J492">
        <v>117</v>
      </c>
      <c r="K492" s="1">
        <v>39241</v>
      </c>
      <c r="L492" s="5">
        <f t="shared" si="37"/>
        <v>8</v>
      </c>
      <c r="M492" s="5">
        <f t="shared" ref="M492:M514" si="40">MONTH(K492)</f>
        <v>6</v>
      </c>
      <c r="N492" s="5">
        <f t="shared" si="38"/>
        <v>2007</v>
      </c>
      <c r="O492" s="2">
        <v>0</v>
      </c>
      <c r="P492">
        <v>1.8</v>
      </c>
      <c r="R492">
        <v>6</v>
      </c>
    </row>
    <row r="493" spans="1:18" x14ac:dyDescent="0.25">
      <c r="A493" t="s">
        <v>29</v>
      </c>
      <c r="B493" t="s">
        <v>30</v>
      </c>
      <c r="C493">
        <v>2</v>
      </c>
      <c r="D493">
        <v>90</v>
      </c>
      <c r="E493">
        <v>10</v>
      </c>
      <c r="F493">
        <v>88101</v>
      </c>
      <c r="G493">
        <v>2</v>
      </c>
      <c r="H493">
        <v>7</v>
      </c>
      <c r="I493">
        <v>105</v>
      </c>
      <c r="J493">
        <v>117</v>
      </c>
      <c r="K493" s="1">
        <v>39244</v>
      </c>
      <c r="L493" s="5">
        <f t="shared" si="37"/>
        <v>11</v>
      </c>
      <c r="M493" s="5">
        <f t="shared" si="40"/>
        <v>6</v>
      </c>
      <c r="N493" s="5">
        <f t="shared" si="38"/>
        <v>2007</v>
      </c>
      <c r="O493" s="2">
        <v>0</v>
      </c>
      <c r="P493">
        <v>4.3</v>
      </c>
      <c r="R493">
        <v>6</v>
      </c>
    </row>
    <row r="494" spans="1:18" x14ac:dyDescent="0.25">
      <c r="A494" t="s">
        <v>29</v>
      </c>
      <c r="B494" t="s">
        <v>30</v>
      </c>
      <c r="C494">
        <v>2</v>
      </c>
      <c r="D494">
        <v>90</v>
      </c>
      <c r="E494">
        <v>10</v>
      </c>
      <c r="F494">
        <v>88101</v>
      </c>
      <c r="G494">
        <v>2</v>
      </c>
      <c r="H494">
        <v>7</v>
      </c>
      <c r="I494">
        <v>105</v>
      </c>
      <c r="J494">
        <v>117</v>
      </c>
      <c r="K494" s="1">
        <v>39250</v>
      </c>
      <c r="L494" s="5">
        <f t="shared" si="37"/>
        <v>17</v>
      </c>
      <c r="M494" s="5">
        <f t="shared" si="40"/>
        <v>6</v>
      </c>
      <c r="N494" s="5">
        <f t="shared" si="38"/>
        <v>2007</v>
      </c>
      <c r="O494" s="2">
        <v>0</v>
      </c>
      <c r="P494">
        <v>4.7</v>
      </c>
      <c r="R494">
        <v>6</v>
      </c>
    </row>
    <row r="495" spans="1:18" x14ac:dyDescent="0.25">
      <c r="A495" t="s">
        <v>29</v>
      </c>
      <c r="B495" t="s">
        <v>30</v>
      </c>
      <c r="C495">
        <v>2</v>
      </c>
      <c r="D495">
        <v>90</v>
      </c>
      <c r="E495">
        <v>10</v>
      </c>
      <c r="F495">
        <v>88101</v>
      </c>
      <c r="G495">
        <v>2</v>
      </c>
      <c r="H495">
        <v>7</v>
      </c>
      <c r="I495">
        <v>105</v>
      </c>
      <c r="J495">
        <v>117</v>
      </c>
      <c r="K495" s="1">
        <v>39256</v>
      </c>
      <c r="L495" s="5">
        <f t="shared" si="37"/>
        <v>23</v>
      </c>
      <c r="M495" s="5">
        <f t="shared" si="40"/>
        <v>6</v>
      </c>
      <c r="N495" s="5">
        <f t="shared" si="38"/>
        <v>2007</v>
      </c>
      <c r="O495" s="2">
        <v>0</v>
      </c>
      <c r="P495">
        <v>12.6</v>
      </c>
      <c r="R495">
        <v>6</v>
      </c>
    </row>
    <row r="496" spans="1:18" x14ac:dyDescent="0.25">
      <c r="A496" t="s">
        <v>29</v>
      </c>
      <c r="B496" t="s">
        <v>30</v>
      </c>
      <c r="C496">
        <v>2</v>
      </c>
      <c r="D496">
        <v>90</v>
      </c>
      <c r="E496">
        <v>10</v>
      </c>
      <c r="F496">
        <v>88101</v>
      </c>
      <c r="G496">
        <v>2</v>
      </c>
      <c r="H496">
        <v>7</v>
      </c>
      <c r="I496">
        <v>105</v>
      </c>
      <c r="J496">
        <v>117</v>
      </c>
      <c r="K496" s="1">
        <v>39262</v>
      </c>
      <c r="L496" s="5">
        <f t="shared" si="37"/>
        <v>29</v>
      </c>
      <c r="M496" s="5">
        <f t="shared" si="40"/>
        <v>6</v>
      </c>
      <c r="N496" s="5">
        <f t="shared" si="38"/>
        <v>2007</v>
      </c>
      <c r="O496" s="2">
        <v>0</v>
      </c>
      <c r="P496">
        <v>5.6</v>
      </c>
      <c r="R496">
        <v>6</v>
      </c>
    </row>
    <row r="497" spans="1:21" x14ac:dyDescent="0.25">
      <c r="A497" t="s">
        <v>29</v>
      </c>
      <c r="B497" t="s">
        <v>30</v>
      </c>
      <c r="C497">
        <v>2</v>
      </c>
      <c r="D497">
        <v>90</v>
      </c>
      <c r="E497">
        <v>10</v>
      </c>
      <c r="F497">
        <v>88101</v>
      </c>
      <c r="G497">
        <v>2</v>
      </c>
      <c r="H497">
        <v>7</v>
      </c>
      <c r="I497">
        <v>105</v>
      </c>
      <c r="J497">
        <v>117</v>
      </c>
      <c r="K497" s="1">
        <v>39268</v>
      </c>
      <c r="L497" s="5">
        <f t="shared" si="37"/>
        <v>5</v>
      </c>
      <c r="M497" s="5">
        <f t="shared" si="40"/>
        <v>7</v>
      </c>
      <c r="N497" s="5">
        <f t="shared" si="38"/>
        <v>2007</v>
      </c>
      <c r="O497" s="2">
        <v>0</v>
      </c>
      <c r="P497">
        <v>5.5</v>
      </c>
      <c r="R497">
        <v>6</v>
      </c>
    </row>
    <row r="498" spans="1:21" x14ac:dyDescent="0.25">
      <c r="A498" t="s">
        <v>29</v>
      </c>
      <c r="B498" t="s">
        <v>30</v>
      </c>
      <c r="C498">
        <v>2</v>
      </c>
      <c r="D498">
        <v>90</v>
      </c>
      <c r="E498">
        <v>10</v>
      </c>
      <c r="F498">
        <v>88101</v>
      </c>
      <c r="G498">
        <v>2</v>
      </c>
      <c r="H498">
        <v>7</v>
      </c>
      <c r="I498">
        <v>105</v>
      </c>
      <c r="J498">
        <v>117</v>
      </c>
      <c r="K498" s="1">
        <v>39274</v>
      </c>
      <c r="L498" s="5">
        <f t="shared" si="37"/>
        <v>11</v>
      </c>
      <c r="M498" s="5">
        <f t="shared" si="40"/>
        <v>7</v>
      </c>
      <c r="N498" s="5">
        <f t="shared" si="38"/>
        <v>2007</v>
      </c>
      <c r="O498" s="2">
        <v>0</v>
      </c>
      <c r="P498">
        <v>1.7</v>
      </c>
      <c r="R498">
        <v>6</v>
      </c>
    </row>
    <row r="499" spans="1:21" x14ac:dyDescent="0.25">
      <c r="A499" t="s">
        <v>29</v>
      </c>
      <c r="B499" t="s">
        <v>30</v>
      </c>
      <c r="C499">
        <v>2</v>
      </c>
      <c r="D499">
        <v>90</v>
      </c>
      <c r="E499">
        <v>10</v>
      </c>
      <c r="F499">
        <v>88101</v>
      </c>
      <c r="G499">
        <v>2</v>
      </c>
      <c r="H499">
        <v>7</v>
      </c>
      <c r="I499">
        <v>105</v>
      </c>
      <c r="J499">
        <v>117</v>
      </c>
      <c r="K499" s="1">
        <v>39280</v>
      </c>
      <c r="L499" s="5">
        <f t="shared" si="37"/>
        <v>17</v>
      </c>
      <c r="M499" s="5">
        <f t="shared" si="40"/>
        <v>7</v>
      </c>
      <c r="N499" s="5">
        <f t="shared" si="38"/>
        <v>2007</v>
      </c>
      <c r="O499" s="2">
        <v>0</v>
      </c>
      <c r="P499">
        <v>2.7</v>
      </c>
      <c r="R499">
        <v>6</v>
      </c>
    </row>
    <row r="500" spans="1:21" x14ac:dyDescent="0.25">
      <c r="A500" t="s">
        <v>29</v>
      </c>
      <c r="B500" t="s">
        <v>30</v>
      </c>
      <c r="C500">
        <v>2</v>
      </c>
      <c r="D500">
        <v>90</v>
      </c>
      <c r="E500">
        <v>10</v>
      </c>
      <c r="F500">
        <v>88101</v>
      </c>
      <c r="G500">
        <v>2</v>
      </c>
      <c r="H500">
        <v>7</v>
      </c>
      <c r="I500">
        <v>105</v>
      </c>
      <c r="J500">
        <v>117</v>
      </c>
      <c r="K500" s="1">
        <v>39286</v>
      </c>
      <c r="L500" s="5">
        <f t="shared" si="37"/>
        <v>23</v>
      </c>
      <c r="M500" s="5">
        <f t="shared" si="40"/>
        <v>7</v>
      </c>
      <c r="N500" s="5">
        <f t="shared" si="38"/>
        <v>2007</v>
      </c>
      <c r="O500" s="2">
        <v>0</v>
      </c>
      <c r="P500">
        <v>3.1</v>
      </c>
      <c r="R500">
        <v>6</v>
      </c>
    </row>
    <row r="501" spans="1:21" x14ac:dyDescent="0.25">
      <c r="A501" t="s">
        <v>29</v>
      </c>
      <c r="B501" t="s">
        <v>30</v>
      </c>
      <c r="C501">
        <v>2</v>
      </c>
      <c r="D501">
        <v>90</v>
      </c>
      <c r="E501">
        <v>10</v>
      </c>
      <c r="F501">
        <v>88101</v>
      </c>
      <c r="G501">
        <v>2</v>
      </c>
      <c r="H501">
        <v>7</v>
      </c>
      <c r="I501">
        <v>105</v>
      </c>
      <c r="J501">
        <v>117</v>
      </c>
      <c r="K501" s="1">
        <v>39292</v>
      </c>
      <c r="L501" s="5">
        <f t="shared" si="37"/>
        <v>29</v>
      </c>
      <c r="M501" s="5">
        <f t="shared" si="40"/>
        <v>7</v>
      </c>
      <c r="N501" s="5">
        <f t="shared" si="38"/>
        <v>2007</v>
      </c>
      <c r="O501" s="2">
        <v>0</v>
      </c>
      <c r="P501">
        <v>4.2</v>
      </c>
      <c r="R501">
        <v>6</v>
      </c>
    </row>
    <row r="502" spans="1:21" x14ac:dyDescent="0.25">
      <c r="A502" t="s">
        <v>29</v>
      </c>
      <c r="B502" t="s">
        <v>30</v>
      </c>
      <c r="C502">
        <v>2</v>
      </c>
      <c r="D502">
        <v>90</v>
      </c>
      <c r="E502">
        <v>10</v>
      </c>
      <c r="F502">
        <v>88101</v>
      </c>
      <c r="G502">
        <v>2</v>
      </c>
      <c r="H502">
        <v>7</v>
      </c>
      <c r="I502">
        <v>105</v>
      </c>
      <c r="J502">
        <v>117</v>
      </c>
      <c r="K502" s="1">
        <v>39298</v>
      </c>
      <c r="L502" s="5">
        <f t="shared" si="37"/>
        <v>4</v>
      </c>
      <c r="M502" s="5">
        <f t="shared" si="40"/>
        <v>8</v>
      </c>
      <c r="N502" s="5">
        <f t="shared" si="38"/>
        <v>2007</v>
      </c>
      <c r="O502" s="2">
        <v>0</v>
      </c>
      <c r="P502">
        <v>2.5</v>
      </c>
      <c r="R502">
        <v>6</v>
      </c>
    </row>
    <row r="503" spans="1:21" x14ac:dyDescent="0.25">
      <c r="A503" t="s">
        <v>29</v>
      </c>
      <c r="B503" t="s">
        <v>30</v>
      </c>
      <c r="C503">
        <v>2</v>
      </c>
      <c r="D503">
        <v>90</v>
      </c>
      <c r="E503">
        <v>10</v>
      </c>
      <c r="F503">
        <v>88101</v>
      </c>
      <c r="G503">
        <v>2</v>
      </c>
      <c r="H503">
        <v>7</v>
      </c>
      <c r="I503">
        <v>105</v>
      </c>
      <c r="J503">
        <v>117</v>
      </c>
      <c r="K503" s="1">
        <v>39304</v>
      </c>
      <c r="L503" s="5">
        <f t="shared" si="37"/>
        <v>10</v>
      </c>
      <c r="M503" s="5">
        <f t="shared" si="40"/>
        <v>8</v>
      </c>
      <c r="N503" s="5">
        <f t="shared" si="38"/>
        <v>2007</v>
      </c>
      <c r="O503" s="2">
        <v>0</v>
      </c>
      <c r="P503">
        <v>3.9</v>
      </c>
      <c r="R503">
        <v>6</v>
      </c>
    </row>
    <row r="504" spans="1:21" x14ac:dyDescent="0.25">
      <c r="A504" t="s">
        <v>29</v>
      </c>
      <c r="B504" t="s">
        <v>30</v>
      </c>
      <c r="C504">
        <v>2</v>
      </c>
      <c r="D504">
        <v>90</v>
      </c>
      <c r="E504">
        <v>10</v>
      </c>
      <c r="F504">
        <v>88101</v>
      </c>
      <c r="G504">
        <v>2</v>
      </c>
      <c r="H504">
        <v>7</v>
      </c>
      <c r="I504">
        <v>105</v>
      </c>
      <c r="J504">
        <v>117</v>
      </c>
      <c r="K504" s="1">
        <v>39310</v>
      </c>
      <c r="L504" s="5">
        <f t="shared" si="37"/>
        <v>16</v>
      </c>
      <c r="M504" s="5">
        <f t="shared" si="40"/>
        <v>8</v>
      </c>
      <c r="N504" s="5">
        <f t="shared" si="38"/>
        <v>2007</v>
      </c>
      <c r="O504" s="2">
        <v>0</v>
      </c>
      <c r="P504">
        <v>4.8</v>
      </c>
      <c r="R504">
        <v>6</v>
      </c>
    </row>
    <row r="505" spans="1:21" x14ac:dyDescent="0.25">
      <c r="A505" t="s">
        <v>29</v>
      </c>
      <c r="B505" t="s">
        <v>30</v>
      </c>
      <c r="C505">
        <v>2</v>
      </c>
      <c r="D505">
        <v>90</v>
      </c>
      <c r="E505">
        <v>10</v>
      </c>
      <c r="F505">
        <v>88101</v>
      </c>
      <c r="G505">
        <v>2</v>
      </c>
      <c r="H505">
        <v>7</v>
      </c>
      <c r="I505">
        <v>105</v>
      </c>
      <c r="J505">
        <v>117</v>
      </c>
      <c r="K505" s="1">
        <v>39316</v>
      </c>
      <c r="L505" s="5">
        <f t="shared" si="37"/>
        <v>22</v>
      </c>
      <c r="M505" s="5">
        <f t="shared" si="40"/>
        <v>8</v>
      </c>
      <c r="N505" s="5">
        <f t="shared" si="38"/>
        <v>2007</v>
      </c>
      <c r="O505" s="2">
        <v>0</v>
      </c>
      <c r="P505">
        <v>3.2</v>
      </c>
      <c r="R505">
        <v>6</v>
      </c>
      <c r="U505">
        <v>2</v>
      </c>
    </row>
    <row r="506" spans="1:21" x14ac:dyDescent="0.25">
      <c r="A506" t="s">
        <v>29</v>
      </c>
      <c r="B506" t="s">
        <v>30</v>
      </c>
      <c r="C506">
        <v>2</v>
      </c>
      <c r="D506">
        <v>90</v>
      </c>
      <c r="E506">
        <v>10</v>
      </c>
      <c r="F506">
        <v>88101</v>
      </c>
      <c r="G506">
        <v>2</v>
      </c>
      <c r="H506">
        <v>7</v>
      </c>
      <c r="I506">
        <v>105</v>
      </c>
      <c r="J506">
        <v>117</v>
      </c>
      <c r="K506" s="1">
        <v>39322</v>
      </c>
      <c r="L506" s="5">
        <f t="shared" si="37"/>
        <v>28</v>
      </c>
      <c r="M506" s="5">
        <f t="shared" si="40"/>
        <v>8</v>
      </c>
      <c r="N506" s="5">
        <f t="shared" si="38"/>
        <v>2007</v>
      </c>
      <c r="O506" s="2">
        <v>0</v>
      </c>
      <c r="P506">
        <v>4.0999999999999996</v>
      </c>
      <c r="R506">
        <v>6</v>
      </c>
      <c r="U506">
        <v>2</v>
      </c>
    </row>
    <row r="507" spans="1:21" x14ac:dyDescent="0.25">
      <c r="A507" t="s">
        <v>29</v>
      </c>
      <c r="B507" t="s">
        <v>30</v>
      </c>
      <c r="C507">
        <v>2</v>
      </c>
      <c r="D507">
        <v>90</v>
      </c>
      <c r="E507">
        <v>10</v>
      </c>
      <c r="F507">
        <v>88101</v>
      </c>
      <c r="G507">
        <v>2</v>
      </c>
      <c r="H507">
        <v>7</v>
      </c>
      <c r="I507">
        <v>105</v>
      </c>
      <c r="J507">
        <v>117</v>
      </c>
      <c r="K507" s="1">
        <v>39604</v>
      </c>
      <c r="L507" s="5">
        <f t="shared" si="37"/>
        <v>5</v>
      </c>
      <c r="M507" s="5">
        <f t="shared" si="40"/>
        <v>6</v>
      </c>
      <c r="N507" s="5">
        <f t="shared" si="38"/>
        <v>2008</v>
      </c>
      <c r="O507" s="2">
        <v>0</v>
      </c>
      <c r="P507">
        <v>1.7</v>
      </c>
      <c r="R507">
        <v>6</v>
      </c>
    </row>
    <row r="508" spans="1:21" x14ac:dyDescent="0.25">
      <c r="A508" t="s">
        <v>29</v>
      </c>
      <c r="B508" t="s">
        <v>30</v>
      </c>
      <c r="C508">
        <v>2</v>
      </c>
      <c r="D508">
        <v>90</v>
      </c>
      <c r="E508">
        <v>10</v>
      </c>
      <c r="F508">
        <v>88101</v>
      </c>
      <c r="G508">
        <v>2</v>
      </c>
      <c r="H508">
        <v>7</v>
      </c>
      <c r="I508">
        <v>105</v>
      </c>
      <c r="J508">
        <v>117</v>
      </c>
      <c r="K508" s="1">
        <v>39610</v>
      </c>
      <c r="L508" s="5">
        <f t="shared" si="37"/>
        <v>11</v>
      </c>
      <c r="M508" s="5">
        <f t="shared" si="40"/>
        <v>6</v>
      </c>
      <c r="N508" s="5">
        <f t="shared" si="38"/>
        <v>2008</v>
      </c>
      <c r="O508" s="2">
        <v>0</v>
      </c>
      <c r="P508">
        <v>4.2</v>
      </c>
      <c r="R508">
        <v>6</v>
      </c>
    </row>
    <row r="509" spans="1:21" x14ac:dyDescent="0.25">
      <c r="A509" t="s">
        <v>29</v>
      </c>
      <c r="B509" t="s">
        <v>30</v>
      </c>
      <c r="C509">
        <v>2</v>
      </c>
      <c r="D509">
        <v>90</v>
      </c>
      <c r="E509">
        <v>10</v>
      </c>
      <c r="F509">
        <v>88101</v>
      </c>
      <c r="G509">
        <v>2</v>
      </c>
      <c r="H509">
        <v>7</v>
      </c>
      <c r="I509">
        <v>105</v>
      </c>
      <c r="J509">
        <v>117</v>
      </c>
      <c r="K509" s="1">
        <v>39616</v>
      </c>
      <c r="L509" s="5">
        <f t="shared" si="37"/>
        <v>17</v>
      </c>
      <c r="M509" s="5">
        <f t="shared" si="40"/>
        <v>6</v>
      </c>
      <c r="N509" s="5">
        <f t="shared" si="38"/>
        <v>2008</v>
      </c>
      <c r="O509" s="2">
        <v>0</v>
      </c>
      <c r="P509">
        <v>2</v>
      </c>
      <c r="R509">
        <v>6</v>
      </c>
    </row>
    <row r="510" spans="1:21" x14ac:dyDescent="0.25">
      <c r="A510" t="s">
        <v>29</v>
      </c>
      <c r="B510" t="s">
        <v>30</v>
      </c>
      <c r="C510">
        <v>2</v>
      </c>
      <c r="D510">
        <v>90</v>
      </c>
      <c r="E510">
        <v>10</v>
      </c>
      <c r="F510">
        <v>88101</v>
      </c>
      <c r="G510">
        <v>2</v>
      </c>
      <c r="H510">
        <v>7</v>
      </c>
      <c r="I510">
        <v>105</v>
      </c>
      <c r="J510">
        <v>117</v>
      </c>
      <c r="K510" s="1">
        <v>39622</v>
      </c>
      <c r="L510" s="5">
        <f t="shared" si="37"/>
        <v>23</v>
      </c>
      <c r="M510" s="5">
        <f t="shared" si="40"/>
        <v>6</v>
      </c>
      <c r="N510" s="5">
        <f t="shared" si="38"/>
        <v>2008</v>
      </c>
      <c r="O510" s="2">
        <v>0</v>
      </c>
      <c r="P510">
        <v>2.2000000000000002</v>
      </c>
      <c r="R510">
        <v>6</v>
      </c>
    </row>
    <row r="511" spans="1:21" x14ac:dyDescent="0.25">
      <c r="A511" t="s">
        <v>29</v>
      </c>
      <c r="B511" t="s">
        <v>30</v>
      </c>
      <c r="C511">
        <v>2</v>
      </c>
      <c r="D511">
        <v>90</v>
      </c>
      <c r="E511">
        <v>10</v>
      </c>
      <c r="F511">
        <v>88101</v>
      </c>
      <c r="G511">
        <v>2</v>
      </c>
      <c r="H511">
        <v>7</v>
      </c>
      <c r="I511">
        <v>105</v>
      </c>
      <c r="J511">
        <v>117</v>
      </c>
      <c r="K511" s="1">
        <v>39628</v>
      </c>
      <c r="L511" s="5">
        <f t="shared" si="37"/>
        <v>29</v>
      </c>
      <c r="M511" s="5">
        <f t="shared" si="40"/>
        <v>6</v>
      </c>
      <c r="N511" s="5">
        <f t="shared" si="38"/>
        <v>2008</v>
      </c>
      <c r="O511" s="2">
        <v>0</v>
      </c>
      <c r="P511">
        <v>1.2</v>
      </c>
      <c r="R511">
        <v>6</v>
      </c>
    </row>
    <row r="512" spans="1:21" x14ac:dyDescent="0.25">
      <c r="A512" t="s">
        <v>29</v>
      </c>
      <c r="B512" t="s">
        <v>30</v>
      </c>
      <c r="C512">
        <v>2</v>
      </c>
      <c r="D512">
        <v>90</v>
      </c>
      <c r="E512">
        <v>10</v>
      </c>
      <c r="F512">
        <v>88101</v>
      </c>
      <c r="G512">
        <v>2</v>
      </c>
      <c r="H512">
        <v>7</v>
      </c>
      <c r="I512">
        <v>105</v>
      </c>
      <c r="J512">
        <v>117</v>
      </c>
      <c r="K512" s="1">
        <v>39634</v>
      </c>
      <c r="L512" s="5">
        <f t="shared" si="37"/>
        <v>5</v>
      </c>
      <c r="M512" s="5">
        <f t="shared" si="40"/>
        <v>7</v>
      </c>
      <c r="N512" s="5">
        <f t="shared" si="38"/>
        <v>2008</v>
      </c>
      <c r="O512" s="2">
        <v>0</v>
      </c>
      <c r="P512">
        <v>6.4</v>
      </c>
      <c r="R512">
        <v>6</v>
      </c>
    </row>
    <row r="513" spans="1:22" x14ac:dyDescent="0.25">
      <c r="A513" t="s">
        <v>29</v>
      </c>
      <c r="B513" t="s">
        <v>30</v>
      </c>
      <c r="C513">
        <v>2</v>
      </c>
      <c r="D513">
        <v>90</v>
      </c>
      <c r="E513">
        <v>10</v>
      </c>
      <c r="F513">
        <v>88101</v>
      </c>
      <c r="G513">
        <v>2</v>
      </c>
      <c r="H513">
        <v>7</v>
      </c>
      <c r="I513">
        <v>105</v>
      </c>
      <c r="J513">
        <v>117</v>
      </c>
      <c r="K513" s="1">
        <v>39640</v>
      </c>
      <c r="L513" s="5">
        <f t="shared" si="37"/>
        <v>11</v>
      </c>
      <c r="M513" s="5">
        <f t="shared" si="40"/>
        <v>7</v>
      </c>
      <c r="N513" s="5">
        <f t="shared" si="38"/>
        <v>2008</v>
      </c>
      <c r="O513" s="2">
        <v>0</v>
      </c>
      <c r="P513">
        <v>8</v>
      </c>
      <c r="R513">
        <v>6</v>
      </c>
    </row>
    <row r="514" spans="1:22" x14ac:dyDescent="0.25">
      <c r="A514" t="s">
        <v>29</v>
      </c>
      <c r="B514" t="s">
        <v>30</v>
      </c>
      <c r="C514">
        <v>2</v>
      </c>
      <c r="D514">
        <v>90</v>
      </c>
      <c r="E514">
        <v>10</v>
      </c>
      <c r="F514">
        <v>88101</v>
      </c>
      <c r="G514">
        <v>2</v>
      </c>
      <c r="H514">
        <v>7</v>
      </c>
      <c r="I514">
        <v>105</v>
      </c>
      <c r="J514">
        <v>117</v>
      </c>
      <c r="K514" s="1">
        <v>39646</v>
      </c>
      <c r="L514" s="5">
        <f t="shared" si="37"/>
        <v>17</v>
      </c>
      <c r="M514" s="5">
        <f t="shared" si="40"/>
        <v>7</v>
      </c>
      <c r="N514" s="5">
        <f t="shared" si="38"/>
        <v>2008</v>
      </c>
      <c r="O514" s="2">
        <v>0</v>
      </c>
      <c r="P514">
        <v>2.5</v>
      </c>
      <c r="R514">
        <v>6</v>
      </c>
    </row>
    <row r="515" spans="1:22" x14ac:dyDescent="0.25">
      <c r="A515" t="s">
        <v>29</v>
      </c>
      <c r="B515" t="s">
        <v>30</v>
      </c>
      <c r="C515">
        <v>2</v>
      </c>
      <c r="D515">
        <v>90</v>
      </c>
      <c r="E515">
        <v>10</v>
      </c>
      <c r="F515">
        <v>88101</v>
      </c>
      <c r="G515">
        <v>2</v>
      </c>
      <c r="H515">
        <v>7</v>
      </c>
      <c r="I515">
        <v>105</v>
      </c>
      <c r="J515">
        <v>117</v>
      </c>
      <c r="K515" s="1">
        <v>39652</v>
      </c>
      <c r="L515" s="5">
        <f t="shared" ref="L515:L578" si="41">DAY(K515)</f>
        <v>23</v>
      </c>
      <c r="M515" s="5">
        <f t="shared" ref="M515:M532" si="42">MONTH(K515)</f>
        <v>7</v>
      </c>
      <c r="N515" s="5">
        <f t="shared" ref="N515:N578" si="43">YEAR(K515)</f>
        <v>2008</v>
      </c>
      <c r="O515" s="2">
        <v>0</v>
      </c>
      <c r="P515">
        <v>1.9</v>
      </c>
      <c r="R515">
        <v>6</v>
      </c>
    </row>
    <row r="516" spans="1:22" x14ac:dyDescent="0.25">
      <c r="A516" t="s">
        <v>29</v>
      </c>
      <c r="B516" t="s">
        <v>30</v>
      </c>
      <c r="C516">
        <v>2</v>
      </c>
      <c r="D516">
        <v>90</v>
      </c>
      <c r="E516">
        <v>10</v>
      </c>
      <c r="F516">
        <v>88101</v>
      </c>
      <c r="G516">
        <v>2</v>
      </c>
      <c r="H516">
        <v>7</v>
      </c>
      <c r="I516">
        <v>105</v>
      </c>
      <c r="J516">
        <v>117</v>
      </c>
      <c r="K516" s="1">
        <v>39658</v>
      </c>
      <c r="L516" s="5">
        <f t="shared" si="41"/>
        <v>29</v>
      </c>
      <c r="M516" s="5">
        <f t="shared" si="42"/>
        <v>7</v>
      </c>
      <c r="N516" s="5">
        <f t="shared" si="43"/>
        <v>2008</v>
      </c>
      <c r="O516" s="2">
        <v>0</v>
      </c>
      <c r="P516">
        <v>1.7</v>
      </c>
      <c r="R516">
        <v>6</v>
      </c>
    </row>
    <row r="517" spans="1:22" x14ac:dyDescent="0.25">
      <c r="A517" t="s">
        <v>29</v>
      </c>
      <c r="B517" t="s">
        <v>30</v>
      </c>
      <c r="C517">
        <v>2</v>
      </c>
      <c r="D517">
        <v>90</v>
      </c>
      <c r="E517">
        <v>10</v>
      </c>
      <c r="F517">
        <v>88101</v>
      </c>
      <c r="G517">
        <v>2</v>
      </c>
      <c r="H517">
        <v>7</v>
      </c>
      <c r="I517">
        <v>105</v>
      </c>
      <c r="J517">
        <v>117</v>
      </c>
      <c r="K517" s="1">
        <v>39664</v>
      </c>
      <c r="L517" s="5">
        <f t="shared" si="41"/>
        <v>4</v>
      </c>
      <c r="M517" s="5">
        <f t="shared" si="42"/>
        <v>8</v>
      </c>
      <c r="N517" s="5">
        <f t="shared" si="43"/>
        <v>2008</v>
      </c>
      <c r="O517" s="2">
        <v>0</v>
      </c>
      <c r="P517">
        <v>3</v>
      </c>
      <c r="R517">
        <v>6</v>
      </c>
    </row>
    <row r="518" spans="1:22" x14ac:dyDescent="0.25">
      <c r="A518" t="s">
        <v>29</v>
      </c>
      <c r="B518" t="s">
        <v>30</v>
      </c>
      <c r="C518">
        <v>2</v>
      </c>
      <c r="D518">
        <v>90</v>
      </c>
      <c r="E518">
        <v>10</v>
      </c>
      <c r="F518">
        <v>88101</v>
      </c>
      <c r="G518">
        <v>2</v>
      </c>
      <c r="H518">
        <v>7</v>
      </c>
      <c r="I518">
        <v>105</v>
      </c>
      <c r="J518">
        <v>117</v>
      </c>
      <c r="K518" s="1">
        <v>39670</v>
      </c>
      <c r="L518" s="5">
        <f t="shared" si="41"/>
        <v>10</v>
      </c>
      <c r="M518" s="5">
        <f t="shared" si="42"/>
        <v>8</v>
      </c>
      <c r="N518" s="5">
        <f t="shared" si="43"/>
        <v>2008</v>
      </c>
      <c r="O518" s="2">
        <v>0</v>
      </c>
      <c r="P518">
        <v>0.9</v>
      </c>
      <c r="R518">
        <v>6</v>
      </c>
    </row>
    <row r="519" spans="1:22" x14ac:dyDescent="0.25">
      <c r="A519" t="s">
        <v>29</v>
      </c>
      <c r="B519" t="s">
        <v>30</v>
      </c>
      <c r="C519">
        <v>2</v>
      </c>
      <c r="D519">
        <v>90</v>
      </c>
      <c r="E519">
        <v>10</v>
      </c>
      <c r="F519">
        <v>88101</v>
      </c>
      <c r="G519">
        <v>2</v>
      </c>
      <c r="H519">
        <v>7</v>
      </c>
      <c r="I519">
        <v>105</v>
      </c>
      <c r="J519">
        <v>117</v>
      </c>
      <c r="K519" s="1">
        <v>39676</v>
      </c>
      <c r="L519" s="5">
        <f t="shared" si="41"/>
        <v>16</v>
      </c>
      <c r="M519" s="5">
        <f t="shared" si="42"/>
        <v>8</v>
      </c>
      <c r="N519" s="5">
        <f t="shared" si="43"/>
        <v>2008</v>
      </c>
      <c r="O519" s="2">
        <v>0</v>
      </c>
      <c r="P519">
        <v>2.9</v>
      </c>
      <c r="R519">
        <v>6</v>
      </c>
    </row>
    <row r="520" spans="1:22" x14ac:dyDescent="0.25">
      <c r="A520" t="s">
        <v>29</v>
      </c>
      <c r="B520" t="s">
        <v>30</v>
      </c>
      <c r="C520">
        <v>2</v>
      </c>
      <c r="D520">
        <v>90</v>
      </c>
      <c r="E520">
        <v>10</v>
      </c>
      <c r="F520">
        <v>88101</v>
      </c>
      <c r="G520">
        <v>2</v>
      </c>
      <c r="H520">
        <v>7</v>
      </c>
      <c r="I520">
        <v>105</v>
      </c>
      <c r="J520">
        <v>117</v>
      </c>
      <c r="K520" s="1">
        <v>39682</v>
      </c>
      <c r="L520" s="5">
        <f t="shared" si="41"/>
        <v>22</v>
      </c>
      <c r="M520" s="5">
        <f t="shared" si="42"/>
        <v>8</v>
      </c>
      <c r="N520" s="5">
        <f t="shared" si="43"/>
        <v>2008</v>
      </c>
      <c r="O520" s="2">
        <v>0</v>
      </c>
      <c r="P520">
        <v>2.5</v>
      </c>
      <c r="R520">
        <v>6</v>
      </c>
    </row>
    <row r="521" spans="1:22" x14ac:dyDescent="0.25">
      <c r="A521" t="s">
        <v>29</v>
      </c>
      <c r="B521" t="s">
        <v>30</v>
      </c>
      <c r="C521">
        <v>2</v>
      </c>
      <c r="D521">
        <v>90</v>
      </c>
      <c r="E521">
        <v>10</v>
      </c>
      <c r="F521">
        <v>88101</v>
      </c>
      <c r="G521">
        <v>2</v>
      </c>
      <c r="H521">
        <v>7</v>
      </c>
      <c r="I521">
        <v>105</v>
      </c>
      <c r="J521">
        <v>117</v>
      </c>
      <c r="K521" s="1">
        <v>39688</v>
      </c>
      <c r="L521" s="5">
        <f t="shared" si="41"/>
        <v>28</v>
      </c>
      <c r="M521" s="5">
        <f t="shared" si="42"/>
        <v>8</v>
      </c>
      <c r="N521" s="5">
        <f t="shared" si="43"/>
        <v>2008</v>
      </c>
      <c r="O521" s="2">
        <v>0</v>
      </c>
      <c r="P521">
        <v>3.3</v>
      </c>
      <c r="R521">
        <v>6</v>
      </c>
    </row>
    <row r="522" spans="1:22" x14ac:dyDescent="0.25">
      <c r="A522" t="s">
        <v>29</v>
      </c>
      <c r="B522" t="s">
        <v>30</v>
      </c>
      <c r="C522">
        <v>2</v>
      </c>
      <c r="D522">
        <v>90</v>
      </c>
      <c r="E522">
        <v>10</v>
      </c>
      <c r="F522">
        <v>88101</v>
      </c>
      <c r="G522">
        <v>2</v>
      </c>
      <c r="H522">
        <v>7</v>
      </c>
      <c r="I522">
        <v>105</v>
      </c>
      <c r="J522">
        <v>117</v>
      </c>
      <c r="K522" s="1">
        <v>39970</v>
      </c>
      <c r="L522" s="5">
        <f t="shared" si="41"/>
        <v>6</v>
      </c>
      <c r="M522" s="5">
        <f t="shared" si="42"/>
        <v>6</v>
      </c>
      <c r="N522" s="5">
        <f t="shared" si="43"/>
        <v>2009</v>
      </c>
      <c r="O522" s="2">
        <v>0</v>
      </c>
      <c r="P522">
        <v>3.5</v>
      </c>
      <c r="R522">
        <v>3</v>
      </c>
    </row>
    <row r="523" spans="1:22" x14ac:dyDescent="0.25">
      <c r="A523" t="s">
        <v>29</v>
      </c>
      <c r="B523" t="s">
        <v>30</v>
      </c>
      <c r="C523">
        <v>2</v>
      </c>
      <c r="D523">
        <v>90</v>
      </c>
      <c r="E523">
        <v>10</v>
      </c>
      <c r="F523">
        <v>88101</v>
      </c>
      <c r="G523">
        <v>2</v>
      </c>
      <c r="H523">
        <v>7</v>
      </c>
      <c r="I523">
        <v>105</v>
      </c>
      <c r="J523">
        <v>117</v>
      </c>
      <c r="K523" s="1">
        <v>39976</v>
      </c>
      <c r="L523" s="5">
        <f t="shared" si="41"/>
        <v>12</v>
      </c>
      <c r="M523" s="5">
        <f t="shared" si="42"/>
        <v>6</v>
      </c>
      <c r="N523" s="5">
        <f t="shared" si="43"/>
        <v>2009</v>
      </c>
      <c r="O523" s="2">
        <v>0</v>
      </c>
      <c r="P523">
        <v>9.5</v>
      </c>
      <c r="R523">
        <v>3</v>
      </c>
    </row>
    <row r="524" spans="1:22" x14ac:dyDescent="0.25">
      <c r="A524" t="s">
        <v>29</v>
      </c>
      <c r="B524" t="s">
        <v>30</v>
      </c>
      <c r="C524">
        <v>2</v>
      </c>
      <c r="D524">
        <v>90</v>
      </c>
      <c r="E524">
        <v>10</v>
      </c>
      <c r="F524">
        <v>88101</v>
      </c>
      <c r="G524">
        <v>2</v>
      </c>
      <c r="H524">
        <v>7</v>
      </c>
      <c r="I524">
        <v>105</v>
      </c>
      <c r="J524">
        <v>117</v>
      </c>
      <c r="K524" s="1">
        <v>39982</v>
      </c>
      <c r="L524" s="5">
        <f t="shared" si="41"/>
        <v>18</v>
      </c>
      <c r="M524" s="5">
        <f t="shared" si="42"/>
        <v>6</v>
      </c>
      <c r="N524" s="5">
        <f t="shared" si="43"/>
        <v>2009</v>
      </c>
      <c r="O524" s="2">
        <v>0</v>
      </c>
      <c r="P524">
        <v>6.2</v>
      </c>
      <c r="R524">
        <v>3</v>
      </c>
    </row>
    <row r="525" spans="1:22" x14ac:dyDescent="0.25">
      <c r="A525" t="s">
        <v>29</v>
      </c>
      <c r="B525" t="s">
        <v>30</v>
      </c>
      <c r="C525">
        <v>2</v>
      </c>
      <c r="D525">
        <v>90</v>
      </c>
      <c r="E525">
        <v>10</v>
      </c>
      <c r="F525">
        <v>88101</v>
      </c>
      <c r="G525">
        <v>2</v>
      </c>
      <c r="H525">
        <v>7</v>
      </c>
      <c r="I525">
        <v>105</v>
      </c>
      <c r="J525">
        <v>117</v>
      </c>
      <c r="K525" s="1">
        <v>39988</v>
      </c>
      <c r="L525" s="5">
        <f t="shared" si="41"/>
        <v>24</v>
      </c>
      <c r="M525" s="5">
        <f t="shared" si="42"/>
        <v>6</v>
      </c>
      <c r="N525" s="5">
        <f t="shared" si="43"/>
        <v>2009</v>
      </c>
      <c r="O525" s="2">
        <v>0</v>
      </c>
      <c r="P525">
        <v>0.7</v>
      </c>
      <c r="R525">
        <v>3</v>
      </c>
    </row>
    <row r="526" spans="1:22" x14ac:dyDescent="0.25">
      <c r="A526" t="s">
        <v>29</v>
      </c>
      <c r="B526" t="s">
        <v>30</v>
      </c>
      <c r="C526">
        <v>2</v>
      </c>
      <c r="D526">
        <v>90</v>
      </c>
      <c r="E526">
        <v>10</v>
      </c>
      <c r="F526">
        <v>88101</v>
      </c>
      <c r="G526">
        <v>2</v>
      </c>
      <c r="H526">
        <v>7</v>
      </c>
      <c r="I526">
        <v>105</v>
      </c>
      <c r="J526">
        <v>117</v>
      </c>
      <c r="K526" s="1">
        <v>39994</v>
      </c>
      <c r="L526" s="5">
        <f t="shared" si="41"/>
        <v>30</v>
      </c>
      <c r="M526" s="5">
        <f t="shared" si="42"/>
        <v>6</v>
      </c>
      <c r="N526" s="5">
        <f t="shared" si="43"/>
        <v>2009</v>
      </c>
      <c r="O526" s="2">
        <v>0</v>
      </c>
      <c r="Q526" t="s">
        <v>35</v>
      </c>
      <c r="R526">
        <v>3</v>
      </c>
    </row>
    <row r="527" spans="1:22" x14ac:dyDescent="0.25">
      <c r="A527" t="s">
        <v>29</v>
      </c>
      <c r="B527" t="s">
        <v>30</v>
      </c>
      <c r="C527">
        <v>2</v>
      </c>
      <c r="D527">
        <v>90</v>
      </c>
      <c r="E527">
        <v>10</v>
      </c>
      <c r="F527">
        <v>88101</v>
      </c>
      <c r="G527">
        <v>2</v>
      </c>
      <c r="H527">
        <v>7</v>
      </c>
      <c r="I527">
        <v>105</v>
      </c>
      <c r="J527">
        <v>117</v>
      </c>
      <c r="K527" s="1">
        <v>39997</v>
      </c>
      <c r="L527" s="5">
        <f t="shared" si="41"/>
        <v>3</v>
      </c>
      <c r="M527" s="5">
        <f t="shared" si="42"/>
        <v>7</v>
      </c>
      <c r="N527" s="5">
        <f t="shared" si="43"/>
        <v>2009</v>
      </c>
      <c r="O527" s="2">
        <v>0</v>
      </c>
      <c r="P527">
        <v>7.5</v>
      </c>
      <c r="R527">
        <v>3</v>
      </c>
    </row>
    <row r="528" spans="1:22" x14ac:dyDescent="0.25">
      <c r="A528" t="s">
        <v>29</v>
      </c>
      <c r="B528" t="s">
        <v>30</v>
      </c>
      <c r="C528">
        <v>2</v>
      </c>
      <c r="D528">
        <v>90</v>
      </c>
      <c r="E528">
        <v>10</v>
      </c>
      <c r="F528">
        <v>88101</v>
      </c>
      <c r="G528">
        <v>2</v>
      </c>
      <c r="H528">
        <v>7</v>
      </c>
      <c r="I528">
        <v>105</v>
      </c>
      <c r="J528">
        <v>117</v>
      </c>
      <c r="K528" s="1">
        <v>40000</v>
      </c>
      <c r="L528" s="5">
        <f t="shared" si="41"/>
        <v>6</v>
      </c>
      <c r="M528" s="5">
        <f t="shared" si="42"/>
        <v>7</v>
      </c>
      <c r="N528" s="5">
        <f t="shared" si="43"/>
        <v>2009</v>
      </c>
      <c r="O528" s="2">
        <v>0</v>
      </c>
      <c r="P528">
        <v>43.9</v>
      </c>
      <c r="R528">
        <v>3</v>
      </c>
      <c r="T528" t="s">
        <v>32</v>
      </c>
      <c r="U528" s="6" t="s">
        <v>36</v>
      </c>
      <c r="V528" t="s">
        <v>31</v>
      </c>
    </row>
    <row r="529" spans="1:22" x14ac:dyDescent="0.25">
      <c r="A529" t="s">
        <v>29</v>
      </c>
      <c r="B529" t="s">
        <v>30</v>
      </c>
      <c r="C529">
        <v>2</v>
      </c>
      <c r="D529">
        <v>90</v>
      </c>
      <c r="E529">
        <v>10</v>
      </c>
      <c r="F529">
        <v>88101</v>
      </c>
      <c r="G529">
        <v>2</v>
      </c>
      <c r="H529">
        <v>7</v>
      </c>
      <c r="I529">
        <v>105</v>
      </c>
      <c r="J529">
        <v>117</v>
      </c>
      <c r="K529" s="1">
        <v>40006</v>
      </c>
      <c r="L529" s="5">
        <f t="shared" si="41"/>
        <v>12</v>
      </c>
      <c r="M529" s="5">
        <f t="shared" si="42"/>
        <v>7</v>
      </c>
      <c r="N529" s="5">
        <f t="shared" si="43"/>
        <v>2009</v>
      </c>
      <c r="O529" s="2">
        <v>0</v>
      </c>
      <c r="P529">
        <v>8.3000000000000007</v>
      </c>
      <c r="R529">
        <v>3</v>
      </c>
      <c r="U529" t="s">
        <v>31</v>
      </c>
    </row>
    <row r="530" spans="1:22" x14ac:dyDescent="0.25">
      <c r="A530" t="s">
        <v>29</v>
      </c>
      <c r="B530" t="s">
        <v>30</v>
      </c>
      <c r="C530">
        <v>2</v>
      </c>
      <c r="D530">
        <v>90</v>
      </c>
      <c r="E530">
        <v>10</v>
      </c>
      <c r="F530">
        <v>88101</v>
      </c>
      <c r="G530">
        <v>2</v>
      </c>
      <c r="H530">
        <v>7</v>
      </c>
      <c r="I530">
        <v>105</v>
      </c>
      <c r="J530">
        <v>117</v>
      </c>
      <c r="K530" s="1">
        <v>40012</v>
      </c>
      <c r="L530" s="5">
        <f t="shared" si="41"/>
        <v>18</v>
      </c>
      <c r="M530" s="5">
        <f t="shared" si="42"/>
        <v>7</v>
      </c>
      <c r="N530" s="5">
        <f t="shared" si="43"/>
        <v>2009</v>
      </c>
      <c r="O530" s="2">
        <v>0</v>
      </c>
      <c r="P530">
        <v>10.1</v>
      </c>
      <c r="R530">
        <v>3</v>
      </c>
    </row>
    <row r="531" spans="1:22" x14ac:dyDescent="0.25">
      <c r="A531" t="s">
        <v>29</v>
      </c>
      <c r="B531" t="s">
        <v>30</v>
      </c>
      <c r="C531">
        <v>2</v>
      </c>
      <c r="D531">
        <v>90</v>
      </c>
      <c r="E531">
        <v>10</v>
      </c>
      <c r="F531">
        <v>88101</v>
      </c>
      <c r="G531">
        <v>2</v>
      </c>
      <c r="H531">
        <v>7</v>
      </c>
      <c r="I531">
        <v>105</v>
      </c>
      <c r="J531">
        <v>117</v>
      </c>
      <c r="K531" s="1">
        <v>40018</v>
      </c>
      <c r="L531" s="5">
        <f t="shared" si="41"/>
        <v>24</v>
      </c>
      <c r="M531" s="5">
        <f t="shared" si="42"/>
        <v>7</v>
      </c>
      <c r="N531" s="5">
        <f t="shared" si="43"/>
        <v>2009</v>
      </c>
      <c r="O531" s="2">
        <v>0</v>
      </c>
      <c r="P531">
        <v>17.7</v>
      </c>
      <c r="R531">
        <v>3</v>
      </c>
      <c r="T531" t="s">
        <v>32</v>
      </c>
      <c r="U531" s="6" t="s">
        <v>36</v>
      </c>
    </row>
    <row r="532" spans="1:22" x14ac:dyDescent="0.25">
      <c r="A532" t="s">
        <v>29</v>
      </c>
      <c r="B532" t="s">
        <v>30</v>
      </c>
      <c r="C532">
        <v>2</v>
      </c>
      <c r="D532">
        <v>90</v>
      </c>
      <c r="E532">
        <v>10</v>
      </c>
      <c r="F532">
        <v>88101</v>
      </c>
      <c r="G532">
        <v>2</v>
      </c>
      <c r="H532">
        <v>7</v>
      </c>
      <c r="I532">
        <v>105</v>
      </c>
      <c r="J532">
        <v>117</v>
      </c>
      <c r="K532" s="1">
        <v>40024</v>
      </c>
      <c r="L532" s="5">
        <f t="shared" si="41"/>
        <v>30</v>
      </c>
      <c r="M532" s="5">
        <f t="shared" si="42"/>
        <v>7</v>
      </c>
      <c r="N532" s="5">
        <f t="shared" si="43"/>
        <v>2009</v>
      </c>
      <c r="O532" s="2">
        <v>0</v>
      </c>
      <c r="P532">
        <v>159.6</v>
      </c>
      <c r="R532">
        <v>3</v>
      </c>
      <c r="T532" t="s">
        <v>32</v>
      </c>
      <c r="U532" s="6" t="s">
        <v>36</v>
      </c>
      <c r="V532" t="s">
        <v>32</v>
      </c>
    </row>
    <row r="533" spans="1:22" x14ac:dyDescent="0.25">
      <c r="A533" t="s">
        <v>29</v>
      </c>
      <c r="B533" t="s">
        <v>30</v>
      </c>
      <c r="C533">
        <v>2</v>
      </c>
      <c r="D533">
        <v>90</v>
      </c>
      <c r="E533">
        <v>10</v>
      </c>
      <c r="F533">
        <v>88101</v>
      </c>
      <c r="G533">
        <v>2</v>
      </c>
      <c r="H533">
        <v>7</v>
      </c>
      <c r="I533">
        <v>105</v>
      </c>
      <c r="J533">
        <v>117</v>
      </c>
      <c r="K533" s="1">
        <v>40030</v>
      </c>
      <c r="L533" s="5">
        <f t="shared" si="41"/>
        <v>5</v>
      </c>
      <c r="M533" s="5">
        <f t="shared" ref="M533:M550" si="44">MONTH(K533)</f>
        <v>8</v>
      </c>
      <c r="N533" s="5">
        <f t="shared" si="43"/>
        <v>2009</v>
      </c>
      <c r="O533" s="2">
        <v>0</v>
      </c>
      <c r="P533">
        <v>132.80000000000001</v>
      </c>
      <c r="R533">
        <v>3</v>
      </c>
      <c r="T533" t="s">
        <v>32</v>
      </c>
      <c r="U533" s="6" t="s">
        <v>36</v>
      </c>
      <c r="V533" t="s">
        <v>32</v>
      </c>
    </row>
    <row r="534" spans="1:22" x14ac:dyDescent="0.25">
      <c r="A534" t="s">
        <v>29</v>
      </c>
      <c r="B534" t="s">
        <v>30</v>
      </c>
      <c r="C534">
        <v>2</v>
      </c>
      <c r="D534">
        <v>90</v>
      </c>
      <c r="E534">
        <v>10</v>
      </c>
      <c r="F534">
        <v>88101</v>
      </c>
      <c r="G534">
        <v>2</v>
      </c>
      <c r="H534">
        <v>7</v>
      </c>
      <c r="I534">
        <v>105</v>
      </c>
      <c r="J534">
        <v>117</v>
      </c>
      <c r="K534" s="1">
        <v>40036</v>
      </c>
      <c r="L534" s="5">
        <f t="shared" si="41"/>
        <v>11</v>
      </c>
      <c r="M534" s="5">
        <f t="shared" si="44"/>
        <v>8</v>
      </c>
      <c r="N534" s="5">
        <f t="shared" si="43"/>
        <v>2009</v>
      </c>
      <c r="O534" s="2">
        <v>0</v>
      </c>
      <c r="P534">
        <v>3.1</v>
      </c>
      <c r="R534">
        <v>3</v>
      </c>
    </row>
    <row r="535" spans="1:22" x14ac:dyDescent="0.25">
      <c r="A535" t="s">
        <v>29</v>
      </c>
      <c r="B535" t="s">
        <v>30</v>
      </c>
      <c r="C535">
        <v>2</v>
      </c>
      <c r="D535">
        <v>90</v>
      </c>
      <c r="E535">
        <v>10</v>
      </c>
      <c r="F535">
        <v>88101</v>
      </c>
      <c r="G535">
        <v>2</v>
      </c>
      <c r="H535">
        <v>7</v>
      </c>
      <c r="I535">
        <v>105</v>
      </c>
      <c r="J535">
        <v>117</v>
      </c>
      <c r="K535" s="1">
        <v>40042</v>
      </c>
      <c r="L535" s="5">
        <f t="shared" si="41"/>
        <v>17</v>
      </c>
      <c r="M535" s="5">
        <f t="shared" si="44"/>
        <v>8</v>
      </c>
      <c r="N535" s="5">
        <f t="shared" si="43"/>
        <v>2009</v>
      </c>
      <c r="O535" s="2">
        <v>0</v>
      </c>
      <c r="P535">
        <v>4</v>
      </c>
      <c r="R535">
        <v>3</v>
      </c>
    </row>
    <row r="536" spans="1:22" x14ac:dyDescent="0.25">
      <c r="A536" t="s">
        <v>29</v>
      </c>
      <c r="B536" t="s">
        <v>30</v>
      </c>
      <c r="C536">
        <v>2</v>
      </c>
      <c r="D536">
        <v>90</v>
      </c>
      <c r="E536">
        <v>10</v>
      </c>
      <c r="F536">
        <v>88101</v>
      </c>
      <c r="G536">
        <v>2</v>
      </c>
      <c r="H536">
        <v>7</v>
      </c>
      <c r="I536">
        <v>105</v>
      </c>
      <c r="J536">
        <v>117</v>
      </c>
      <c r="K536" s="1">
        <v>40048</v>
      </c>
      <c r="L536" s="5">
        <f t="shared" si="41"/>
        <v>23</v>
      </c>
      <c r="M536" s="5">
        <f t="shared" si="44"/>
        <v>8</v>
      </c>
      <c r="N536" s="5">
        <f t="shared" si="43"/>
        <v>2009</v>
      </c>
      <c r="O536" s="2">
        <v>0</v>
      </c>
      <c r="P536">
        <v>3.4</v>
      </c>
      <c r="R536">
        <v>3</v>
      </c>
    </row>
    <row r="537" spans="1:22" x14ac:dyDescent="0.25">
      <c r="A537" t="s">
        <v>29</v>
      </c>
      <c r="B537" t="s">
        <v>30</v>
      </c>
      <c r="C537">
        <v>2</v>
      </c>
      <c r="D537">
        <v>90</v>
      </c>
      <c r="E537">
        <v>10</v>
      </c>
      <c r="F537">
        <v>88101</v>
      </c>
      <c r="G537">
        <v>2</v>
      </c>
      <c r="H537">
        <v>7</v>
      </c>
      <c r="I537">
        <v>105</v>
      </c>
      <c r="J537">
        <v>117</v>
      </c>
      <c r="K537" s="1">
        <v>40054</v>
      </c>
      <c r="L537" s="5">
        <f t="shared" si="41"/>
        <v>29</v>
      </c>
      <c r="M537" s="5">
        <f t="shared" si="44"/>
        <v>8</v>
      </c>
      <c r="N537" s="5">
        <f t="shared" si="43"/>
        <v>2009</v>
      </c>
      <c r="O537" s="2">
        <v>0</v>
      </c>
      <c r="P537">
        <v>4.2</v>
      </c>
      <c r="R537">
        <v>3</v>
      </c>
    </row>
    <row r="538" spans="1:22" x14ac:dyDescent="0.25">
      <c r="A538" t="s">
        <v>29</v>
      </c>
      <c r="B538" t="s">
        <v>30</v>
      </c>
      <c r="C538">
        <v>2</v>
      </c>
      <c r="D538">
        <v>90</v>
      </c>
      <c r="E538">
        <v>10</v>
      </c>
      <c r="F538">
        <v>88101</v>
      </c>
      <c r="G538">
        <v>2</v>
      </c>
      <c r="H538">
        <v>7</v>
      </c>
      <c r="I538">
        <v>105</v>
      </c>
      <c r="J538">
        <v>117</v>
      </c>
      <c r="K538" s="1">
        <v>40330</v>
      </c>
      <c r="L538" s="5">
        <f t="shared" si="41"/>
        <v>1</v>
      </c>
      <c r="M538" s="5">
        <f t="shared" si="44"/>
        <v>6</v>
      </c>
      <c r="N538" s="5">
        <f t="shared" si="43"/>
        <v>2010</v>
      </c>
      <c r="O538" s="2">
        <v>0</v>
      </c>
      <c r="P538">
        <v>22.7</v>
      </c>
      <c r="R538">
        <v>6</v>
      </c>
      <c r="T538" t="s">
        <v>32</v>
      </c>
      <c r="U538" s="6" t="s">
        <v>36</v>
      </c>
    </row>
    <row r="539" spans="1:22" x14ac:dyDescent="0.25">
      <c r="A539" t="s">
        <v>29</v>
      </c>
      <c r="B539" t="s">
        <v>30</v>
      </c>
      <c r="C539">
        <v>2</v>
      </c>
      <c r="D539">
        <v>90</v>
      </c>
      <c r="E539">
        <v>10</v>
      </c>
      <c r="F539">
        <v>88101</v>
      </c>
      <c r="G539">
        <v>2</v>
      </c>
      <c r="H539">
        <v>7</v>
      </c>
      <c r="I539">
        <v>105</v>
      </c>
      <c r="J539">
        <v>117</v>
      </c>
      <c r="K539" s="1">
        <v>40333</v>
      </c>
      <c r="L539" s="5">
        <f t="shared" si="41"/>
        <v>4</v>
      </c>
      <c r="M539" s="5">
        <f t="shared" si="44"/>
        <v>6</v>
      </c>
      <c r="N539" s="5">
        <f t="shared" si="43"/>
        <v>2010</v>
      </c>
      <c r="O539" s="2">
        <v>0</v>
      </c>
      <c r="P539">
        <v>10.9</v>
      </c>
      <c r="R539">
        <v>6</v>
      </c>
    </row>
    <row r="540" spans="1:22" x14ac:dyDescent="0.25">
      <c r="A540" t="s">
        <v>29</v>
      </c>
      <c r="B540" t="s">
        <v>30</v>
      </c>
      <c r="C540">
        <v>2</v>
      </c>
      <c r="D540">
        <v>90</v>
      </c>
      <c r="E540">
        <v>10</v>
      </c>
      <c r="F540">
        <v>88101</v>
      </c>
      <c r="G540">
        <v>2</v>
      </c>
      <c r="H540">
        <v>7</v>
      </c>
      <c r="I540">
        <v>105</v>
      </c>
      <c r="J540">
        <v>117</v>
      </c>
      <c r="K540" s="1">
        <v>40336</v>
      </c>
      <c r="L540" s="5">
        <f t="shared" si="41"/>
        <v>7</v>
      </c>
      <c r="M540" s="5">
        <f t="shared" si="44"/>
        <v>6</v>
      </c>
      <c r="N540" s="5">
        <f t="shared" si="43"/>
        <v>2010</v>
      </c>
      <c r="O540" s="2">
        <v>0</v>
      </c>
      <c r="P540">
        <v>9.4</v>
      </c>
      <c r="R540">
        <v>6</v>
      </c>
    </row>
    <row r="541" spans="1:22" x14ac:dyDescent="0.25">
      <c r="A541" t="s">
        <v>29</v>
      </c>
      <c r="B541" t="s">
        <v>30</v>
      </c>
      <c r="C541">
        <v>2</v>
      </c>
      <c r="D541">
        <v>90</v>
      </c>
      <c r="E541">
        <v>10</v>
      </c>
      <c r="F541">
        <v>88101</v>
      </c>
      <c r="G541">
        <v>2</v>
      </c>
      <c r="H541">
        <v>7</v>
      </c>
      <c r="I541">
        <v>105</v>
      </c>
      <c r="J541">
        <v>117</v>
      </c>
      <c r="K541" s="1">
        <v>40342</v>
      </c>
      <c r="L541" s="5">
        <f t="shared" si="41"/>
        <v>13</v>
      </c>
      <c r="M541" s="5">
        <f t="shared" si="44"/>
        <v>6</v>
      </c>
      <c r="N541" s="5">
        <f t="shared" si="43"/>
        <v>2010</v>
      </c>
      <c r="O541" s="2">
        <v>0</v>
      </c>
      <c r="P541">
        <v>3.1</v>
      </c>
      <c r="R541">
        <v>6</v>
      </c>
    </row>
    <row r="542" spans="1:22" x14ac:dyDescent="0.25">
      <c r="A542" t="s">
        <v>29</v>
      </c>
      <c r="B542" t="s">
        <v>30</v>
      </c>
      <c r="C542">
        <v>2</v>
      </c>
      <c r="D542">
        <v>90</v>
      </c>
      <c r="E542">
        <v>10</v>
      </c>
      <c r="F542">
        <v>88101</v>
      </c>
      <c r="G542">
        <v>2</v>
      </c>
      <c r="H542">
        <v>7</v>
      </c>
      <c r="I542">
        <v>105</v>
      </c>
      <c r="J542">
        <v>117</v>
      </c>
      <c r="K542" s="1">
        <v>40345</v>
      </c>
      <c r="L542" s="5">
        <f t="shared" si="41"/>
        <v>16</v>
      </c>
      <c r="M542" s="5">
        <f t="shared" si="44"/>
        <v>6</v>
      </c>
      <c r="N542" s="5">
        <f t="shared" si="43"/>
        <v>2010</v>
      </c>
      <c r="O542" s="2">
        <v>0</v>
      </c>
      <c r="P542">
        <v>1.4</v>
      </c>
      <c r="R542">
        <v>6</v>
      </c>
      <c r="U542" t="s">
        <v>31</v>
      </c>
    </row>
    <row r="543" spans="1:22" x14ac:dyDescent="0.25">
      <c r="A543" t="s">
        <v>29</v>
      </c>
      <c r="B543" t="s">
        <v>30</v>
      </c>
      <c r="C543">
        <v>2</v>
      </c>
      <c r="D543">
        <v>90</v>
      </c>
      <c r="E543">
        <v>10</v>
      </c>
      <c r="F543">
        <v>88101</v>
      </c>
      <c r="G543">
        <v>2</v>
      </c>
      <c r="H543">
        <v>7</v>
      </c>
      <c r="I543">
        <v>105</v>
      </c>
      <c r="J543">
        <v>117</v>
      </c>
      <c r="K543" s="1">
        <v>40354</v>
      </c>
      <c r="L543" s="5">
        <f t="shared" si="41"/>
        <v>25</v>
      </c>
      <c r="M543" s="5">
        <f t="shared" si="44"/>
        <v>6</v>
      </c>
      <c r="N543" s="5">
        <f t="shared" si="43"/>
        <v>2010</v>
      </c>
      <c r="O543" s="2">
        <v>0</v>
      </c>
      <c r="P543">
        <v>7.1</v>
      </c>
      <c r="R543">
        <v>6</v>
      </c>
    </row>
    <row r="544" spans="1:22" x14ac:dyDescent="0.25">
      <c r="A544" t="s">
        <v>29</v>
      </c>
      <c r="B544" t="s">
        <v>30</v>
      </c>
      <c r="C544">
        <v>2</v>
      </c>
      <c r="D544">
        <v>90</v>
      </c>
      <c r="E544">
        <v>10</v>
      </c>
      <c r="F544">
        <v>88101</v>
      </c>
      <c r="G544">
        <v>2</v>
      </c>
      <c r="H544">
        <v>7</v>
      </c>
      <c r="I544">
        <v>105</v>
      </c>
      <c r="J544">
        <v>117</v>
      </c>
      <c r="K544" s="1">
        <v>40360</v>
      </c>
      <c r="L544" s="5">
        <f t="shared" si="41"/>
        <v>1</v>
      </c>
      <c r="M544" s="5">
        <f t="shared" si="44"/>
        <v>7</v>
      </c>
      <c r="N544" s="5">
        <f t="shared" si="43"/>
        <v>2010</v>
      </c>
      <c r="O544" s="2">
        <v>0</v>
      </c>
      <c r="P544">
        <v>5.3</v>
      </c>
      <c r="R544">
        <v>6</v>
      </c>
    </row>
    <row r="545" spans="1:21" x14ac:dyDescent="0.25">
      <c r="A545" t="s">
        <v>29</v>
      </c>
      <c r="B545" t="s">
        <v>30</v>
      </c>
      <c r="C545">
        <v>2</v>
      </c>
      <c r="D545">
        <v>90</v>
      </c>
      <c r="E545">
        <v>10</v>
      </c>
      <c r="F545">
        <v>88101</v>
      </c>
      <c r="G545">
        <v>2</v>
      </c>
      <c r="H545">
        <v>7</v>
      </c>
      <c r="I545">
        <v>105</v>
      </c>
      <c r="J545">
        <v>117</v>
      </c>
      <c r="K545" s="1">
        <v>40366</v>
      </c>
      <c r="L545" s="5">
        <f t="shared" si="41"/>
        <v>7</v>
      </c>
      <c r="M545" s="5">
        <f t="shared" si="44"/>
        <v>7</v>
      </c>
      <c r="N545" s="5">
        <f t="shared" si="43"/>
        <v>2010</v>
      </c>
      <c r="O545" s="2">
        <v>0</v>
      </c>
      <c r="P545">
        <v>2.1</v>
      </c>
      <c r="R545">
        <v>6</v>
      </c>
    </row>
    <row r="546" spans="1:21" x14ac:dyDescent="0.25">
      <c r="A546" t="s">
        <v>29</v>
      </c>
      <c r="B546" t="s">
        <v>30</v>
      </c>
      <c r="C546">
        <v>2</v>
      </c>
      <c r="D546">
        <v>90</v>
      </c>
      <c r="E546">
        <v>10</v>
      </c>
      <c r="F546">
        <v>88101</v>
      </c>
      <c r="G546">
        <v>2</v>
      </c>
      <c r="H546">
        <v>7</v>
      </c>
      <c r="I546">
        <v>105</v>
      </c>
      <c r="J546">
        <v>117</v>
      </c>
      <c r="K546" s="1">
        <v>40372</v>
      </c>
      <c r="L546" s="5">
        <f t="shared" si="41"/>
        <v>13</v>
      </c>
      <c r="M546" s="5">
        <f t="shared" si="44"/>
        <v>7</v>
      </c>
      <c r="N546" s="5">
        <f t="shared" si="43"/>
        <v>2010</v>
      </c>
      <c r="O546" s="2">
        <v>0</v>
      </c>
      <c r="P546">
        <v>42.3</v>
      </c>
      <c r="R546">
        <v>6</v>
      </c>
      <c r="T546" t="s">
        <v>32</v>
      </c>
      <c r="U546" s="6" t="s">
        <v>36</v>
      </c>
    </row>
    <row r="547" spans="1:21" x14ac:dyDescent="0.25">
      <c r="A547" t="s">
        <v>29</v>
      </c>
      <c r="B547" t="s">
        <v>30</v>
      </c>
      <c r="C547">
        <v>2</v>
      </c>
      <c r="D547">
        <v>90</v>
      </c>
      <c r="E547">
        <v>10</v>
      </c>
      <c r="F547">
        <v>88101</v>
      </c>
      <c r="G547">
        <v>2</v>
      </c>
      <c r="H547">
        <v>7</v>
      </c>
      <c r="I547">
        <v>105</v>
      </c>
      <c r="J547">
        <v>117</v>
      </c>
      <c r="K547" s="1">
        <v>40378</v>
      </c>
      <c r="L547" s="5">
        <f t="shared" si="41"/>
        <v>19</v>
      </c>
      <c r="M547" s="5">
        <f t="shared" si="44"/>
        <v>7</v>
      </c>
      <c r="N547" s="5">
        <f t="shared" si="43"/>
        <v>2010</v>
      </c>
      <c r="O547" s="2">
        <v>0</v>
      </c>
      <c r="P547">
        <v>4.5</v>
      </c>
      <c r="R547">
        <v>6</v>
      </c>
    </row>
    <row r="548" spans="1:21" x14ac:dyDescent="0.25">
      <c r="A548" t="s">
        <v>29</v>
      </c>
      <c r="B548" t="s">
        <v>30</v>
      </c>
      <c r="C548">
        <v>2</v>
      </c>
      <c r="D548">
        <v>90</v>
      </c>
      <c r="E548">
        <v>10</v>
      </c>
      <c r="F548">
        <v>88101</v>
      </c>
      <c r="G548">
        <v>2</v>
      </c>
      <c r="H548">
        <v>7</v>
      </c>
      <c r="I548">
        <v>105</v>
      </c>
      <c r="J548">
        <v>117</v>
      </c>
      <c r="K548" s="1">
        <v>40384</v>
      </c>
      <c r="L548" s="5">
        <f t="shared" si="41"/>
        <v>25</v>
      </c>
      <c r="M548" s="5">
        <f t="shared" si="44"/>
        <v>7</v>
      </c>
      <c r="N548" s="5">
        <f t="shared" si="43"/>
        <v>2010</v>
      </c>
      <c r="O548" s="2">
        <v>0</v>
      </c>
      <c r="P548">
        <v>2.9</v>
      </c>
      <c r="R548">
        <v>6</v>
      </c>
    </row>
    <row r="549" spans="1:21" x14ac:dyDescent="0.25">
      <c r="A549" t="s">
        <v>29</v>
      </c>
      <c r="B549" t="s">
        <v>30</v>
      </c>
      <c r="C549">
        <v>2</v>
      </c>
      <c r="D549">
        <v>90</v>
      </c>
      <c r="E549">
        <v>10</v>
      </c>
      <c r="F549">
        <v>88101</v>
      </c>
      <c r="G549">
        <v>2</v>
      </c>
      <c r="H549">
        <v>7</v>
      </c>
      <c r="I549">
        <v>105</v>
      </c>
      <c r="J549">
        <v>117</v>
      </c>
      <c r="K549" s="1">
        <v>40390</v>
      </c>
      <c r="L549" s="5">
        <f t="shared" si="41"/>
        <v>31</v>
      </c>
      <c r="M549" s="5">
        <f t="shared" si="44"/>
        <v>7</v>
      </c>
      <c r="N549" s="5">
        <f t="shared" si="43"/>
        <v>2010</v>
      </c>
      <c r="O549" s="2">
        <v>0</v>
      </c>
      <c r="P549">
        <v>5.4</v>
      </c>
      <c r="R549">
        <v>6</v>
      </c>
      <c r="U549">
        <v>1</v>
      </c>
    </row>
    <row r="550" spans="1:21" x14ac:dyDescent="0.25">
      <c r="A550" t="s">
        <v>29</v>
      </c>
      <c r="B550" t="s">
        <v>30</v>
      </c>
      <c r="C550">
        <v>2</v>
      </c>
      <c r="D550">
        <v>90</v>
      </c>
      <c r="E550">
        <v>10</v>
      </c>
      <c r="F550">
        <v>88101</v>
      </c>
      <c r="G550">
        <v>2</v>
      </c>
      <c r="H550">
        <v>7</v>
      </c>
      <c r="I550">
        <v>105</v>
      </c>
      <c r="J550">
        <v>117</v>
      </c>
      <c r="K550" s="1">
        <v>40399</v>
      </c>
      <c r="L550" s="5">
        <f t="shared" si="41"/>
        <v>9</v>
      </c>
      <c r="M550" s="5">
        <f t="shared" si="44"/>
        <v>8</v>
      </c>
      <c r="N550" s="5">
        <f t="shared" si="43"/>
        <v>2010</v>
      </c>
      <c r="O550" s="2">
        <v>0</v>
      </c>
      <c r="P550">
        <v>2.5</v>
      </c>
      <c r="R550">
        <v>6</v>
      </c>
    </row>
    <row r="551" spans="1:21" x14ac:dyDescent="0.25">
      <c r="A551" t="s">
        <v>29</v>
      </c>
      <c r="B551" t="s">
        <v>30</v>
      </c>
      <c r="C551">
        <v>2</v>
      </c>
      <c r="D551">
        <v>90</v>
      </c>
      <c r="E551">
        <v>10</v>
      </c>
      <c r="F551">
        <v>88101</v>
      </c>
      <c r="G551">
        <v>2</v>
      </c>
      <c r="H551">
        <v>7</v>
      </c>
      <c r="I551">
        <v>105</v>
      </c>
      <c r="J551">
        <v>117</v>
      </c>
      <c r="K551" s="1">
        <v>40402</v>
      </c>
      <c r="L551" s="5">
        <f t="shared" si="41"/>
        <v>12</v>
      </c>
      <c r="M551" s="5">
        <f t="shared" ref="M551:M568" si="45">MONTH(K551)</f>
        <v>8</v>
      </c>
      <c r="N551" s="5">
        <f t="shared" si="43"/>
        <v>2010</v>
      </c>
      <c r="O551" s="2">
        <v>0</v>
      </c>
      <c r="P551">
        <v>10.199999999999999</v>
      </c>
      <c r="R551">
        <v>6</v>
      </c>
    </row>
    <row r="552" spans="1:21" x14ac:dyDescent="0.25">
      <c r="A552" t="s">
        <v>29</v>
      </c>
      <c r="B552" t="s">
        <v>30</v>
      </c>
      <c r="C552">
        <v>2</v>
      </c>
      <c r="D552">
        <v>90</v>
      </c>
      <c r="E552">
        <v>10</v>
      </c>
      <c r="F552">
        <v>88101</v>
      </c>
      <c r="G552">
        <v>2</v>
      </c>
      <c r="H552">
        <v>7</v>
      </c>
      <c r="I552">
        <v>105</v>
      </c>
      <c r="J552">
        <v>117</v>
      </c>
      <c r="K552" s="1">
        <v>40408</v>
      </c>
      <c r="L552" s="5">
        <f t="shared" si="41"/>
        <v>18</v>
      </c>
      <c r="M552" s="5">
        <f t="shared" si="45"/>
        <v>8</v>
      </c>
      <c r="N552" s="5">
        <f t="shared" si="43"/>
        <v>2010</v>
      </c>
      <c r="O552" s="2">
        <v>0</v>
      </c>
      <c r="P552">
        <v>1.1000000000000001</v>
      </c>
      <c r="R552">
        <v>6</v>
      </c>
    </row>
    <row r="553" spans="1:21" x14ac:dyDescent="0.25">
      <c r="A553" t="s">
        <v>29</v>
      </c>
      <c r="B553" t="s">
        <v>30</v>
      </c>
      <c r="C553">
        <v>2</v>
      </c>
      <c r="D553">
        <v>90</v>
      </c>
      <c r="E553">
        <v>10</v>
      </c>
      <c r="F553">
        <v>88101</v>
      </c>
      <c r="G553">
        <v>2</v>
      </c>
      <c r="H553">
        <v>7</v>
      </c>
      <c r="I553">
        <v>105</v>
      </c>
      <c r="J553">
        <v>117</v>
      </c>
      <c r="K553" s="1">
        <v>40420</v>
      </c>
      <c r="L553" s="5">
        <f t="shared" si="41"/>
        <v>30</v>
      </c>
      <c r="M553" s="5">
        <f t="shared" si="45"/>
        <v>8</v>
      </c>
      <c r="N553" s="5">
        <f t="shared" si="43"/>
        <v>2010</v>
      </c>
      <c r="O553" s="2">
        <v>0</v>
      </c>
      <c r="P553">
        <v>2.9</v>
      </c>
      <c r="R553">
        <v>6</v>
      </c>
    </row>
    <row r="554" spans="1:21" x14ac:dyDescent="0.25">
      <c r="A554" t="s">
        <v>29</v>
      </c>
      <c r="B554" t="s">
        <v>30</v>
      </c>
      <c r="C554">
        <v>2</v>
      </c>
      <c r="D554">
        <v>90</v>
      </c>
      <c r="E554">
        <v>10</v>
      </c>
      <c r="F554">
        <v>88101</v>
      </c>
      <c r="G554">
        <v>2</v>
      </c>
      <c r="H554">
        <v>7</v>
      </c>
      <c r="I554">
        <v>105</v>
      </c>
      <c r="J554">
        <v>117</v>
      </c>
      <c r="K554" s="1">
        <v>40696</v>
      </c>
      <c r="L554" s="5">
        <f t="shared" si="41"/>
        <v>2</v>
      </c>
      <c r="M554" s="5">
        <f t="shared" si="45"/>
        <v>6</v>
      </c>
      <c r="N554" s="5">
        <f t="shared" si="43"/>
        <v>2011</v>
      </c>
      <c r="O554" s="2">
        <v>0</v>
      </c>
      <c r="P554">
        <v>3.5</v>
      </c>
      <c r="R554">
        <v>6</v>
      </c>
    </row>
    <row r="555" spans="1:21" x14ac:dyDescent="0.25">
      <c r="A555" t="s">
        <v>29</v>
      </c>
      <c r="B555" t="s">
        <v>30</v>
      </c>
      <c r="C555">
        <v>2</v>
      </c>
      <c r="D555">
        <v>90</v>
      </c>
      <c r="E555">
        <v>10</v>
      </c>
      <c r="F555">
        <v>88101</v>
      </c>
      <c r="G555">
        <v>2</v>
      </c>
      <c r="H555">
        <v>7</v>
      </c>
      <c r="I555">
        <v>105</v>
      </c>
      <c r="J555">
        <v>117</v>
      </c>
      <c r="K555" s="1">
        <v>40702</v>
      </c>
      <c r="L555" s="5">
        <f t="shared" si="41"/>
        <v>8</v>
      </c>
      <c r="M555" s="5">
        <f t="shared" si="45"/>
        <v>6</v>
      </c>
      <c r="N555" s="5">
        <f t="shared" si="43"/>
        <v>2011</v>
      </c>
      <c r="O555" s="2">
        <v>0</v>
      </c>
      <c r="P555">
        <v>20.3</v>
      </c>
      <c r="R555">
        <v>6</v>
      </c>
      <c r="T555" t="s">
        <v>32</v>
      </c>
      <c r="U555" s="6" t="s">
        <v>36</v>
      </c>
    </row>
    <row r="556" spans="1:21" x14ac:dyDescent="0.25">
      <c r="A556" t="s">
        <v>29</v>
      </c>
      <c r="B556" t="s">
        <v>30</v>
      </c>
      <c r="C556">
        <v>2</v>
      </c>
      <c r="D556">
        <v>90</v>
      </c>
      <c r="E556">
        <v>10</v>
      </c>
      <c r="F556">
        <v>88101</v>
      </c>
      <c r="G556">
        <v>2</v>
      </c>
      <c r="H556">
        <v>7</v>
      </c>
      <c r="I556">
        <v>105</v>
      </c>
      <c r="J556">
        <v>117</v>
      </c>
      <c r="K556" s="1">
        <v>40708</v>
      </c>
      <c r="L556" s="5">
        <f t="shared" si="41"/>
        <v>14</v>
      </c>
      <c r="M556" s="5">
        <f t="shared" si="45"/>
        <v>6</v>
      </c>
      <c r="N556" s="5">
        <f t="shared" si="43"/>
        <v>2011</v>
      </c>
      <c r="O556" s="2">
        <v>0</v>
      </c>
      <c r="P556">
        <v>1.7</v>
      </c>
      <c r="R556">
        <v>6</v>
      </c>
    </row>
    <row r="557" spans="1:21" x14ac:dyDescent="0.25">
      <c r="A557" t="s">
        <v>29</v>
      </c>
      <c r="B557" t="s">
        <v>30</v>
      </c>
      <c r="C557">
        <v>2</v>
      </c>
      <c r="D557">
        <v>90</v>
      </c>
      <c r="E557">
        <v>10</v>
      </c>
      <c r="F557">
        <v>88101</v>
      </c>
      <c r="G557">
        <v>2</v>
      </c>
      <c r="H557">
        <v>7</v>
      </c>
      <c r="I557">
        <v>105</v>
      </c>
      <c r="J557">
        <v>117</v>
      </c>
      <c r="K557" s="1">
        <v>40714</v>
      </c>
      <c r="L557" s="5">
        <f t="shared" si="41"/>
        <v>20</v>
      </c>
      <c r="M557" s="5">
        <f t="shared" si="45"/>
        <v>6</v>
      </c>
      <c r="N557" s="5">
        <f t="shared" si="43"/>
        <v>2011</v>
      </c>
      <c r="O557" s="2">
        <v>0</v>
      </c>
      <c r="P557">
        <v>1.3</v>
      </c>
      <c r="R557">
        <v>6</v>
      </c>
    </row>
    <row r="558" spans="1:21" x14ac:dyDescent="0.25">
      <c r="A558" t="s">
        <v>29</v>
      </c>
      <c r="B558" t="s">
        <v>30</v>
      </c>
      <c r="C558">
        <v>2</v>
      </c>
      <c r="D558">
        <v>90</v>
      </c>
      <c r="E558">
        <v>10</v>
      </c>
      <c r="F558">
        <v>88101</v>
      </c>
      <c r="G558">
        <v>2</v>
      </c>
      <c r="H558">
        <v>7</v>
      </c>
      <c r="I558">
        <v>105</v>
      </c>
      <c r="J558">
        <v>117</v>
      </c>
      <c r="K558" s="1">
        <v>40720</v>
      </c>
      <c r="L558" s="5">
        <f t="shared" si="41"/>
        <v>26</v>
      </c>
      <c r="M558" s="5">
        <f t="shared" si="45"/>
        <v>6</v>
      </c>
      <c r="N558" s="5">
        <f t="shared" si="43"/>
        <v>2011</v>
      </c>
      <c r="O558" s="2">
        <v>0</v>
      </c>
      <c r="P558">
        <v>5.0999999999999996</v>
      </c>
      <c r="R558">
        <v>6</v>
      </c>
    </row>
    <row r="559" spans="1:21" x14ac:dyDescent="0.25">
      <c r="A559" t="s">
        <v>29</v>
      </c>
      <c r="B559" t="s">
        <v>30</v>
      </c>
      <c r="C559">
        <v>2</v>
      </c>
      <c r="D559">
        <v>90</v>
      </c>
      <c r="E559">
        <v>10</v>
      </c>
      <c r="F559">
        <v>88101</v>
      </c>
      <c r="G559">
        <v>2</v>
      </c>
      <c r="H559">
        <v>7</v>
      </c>
      <c r="I559">
        <v>105</v>
      </c>
      <c r="J559">
        <v>117</v>
      </c>
      <c r="K559" s="1">
        <v>40726</v>
      </c>
      <c r="L559" s="5">
        <f t="shared" si="41"/>
        <v>2</v>
      </c>
      <c r="M559" s="5">
        <f t="shared" si="45"/>
        <v>7</v>
      </c>
      <c r="N559" s="5">
        <f t="shared" si="43"/>
        <v>2011</v>
      </c>
      <c r="O559" s="2">
        <v>0</v>
      </c>
      <c r="P559">
        <v>2.8</v>
      </c>
      <c r="R559">
        <v>6</v>
      </c>
    </row>
    <row r="560" spans="1:21" x14ac:dyDescent="0.25">
      <c r="A560" t="s">
        <v>29</v>
      </c>
      <c r="B560" t="s">
        <v>30</v>
      </c>
      <c r="C560">
        <v>2</v>
      </c>
      <c r="D560">
        <v>90</v>
      </c>
      <c r="E560">
        <v>10</v>
      </c>
      <c r="F560">
        <v>88101</v>
      </c>
      <c r="G560">
        <v>2</v>
      </c>
      <c r="H560">
        <v>7</v>
      </c>
      <c r="I560">
        <v>105</v>
      </c>
      <c r="J560">
        <v>117</v>
      </c>
      <c r="K560" s="1">
        <v>40732</v>
      </c>
      <c r="L560" s="5">
        <f t="shared" si="41"/>
        <v>8</v>
      </c>
      <c r="M560" s="5">
        <f t="shared" si="45"/>
        <v>7</v>
      </c>
      <c r="N560" s="5">
        <f t="shared" si="43"/>
        <v>2011</v>
      </c>
      <c r="O560" s="2">
        <v>0</v>
      </c>
      <c r="P560">
        <v>3.9</v>
      </c>
      <c r="R560">
        <v>6</v>
      </c>
    </row>
    <row r="561" spans="1:18" x14ac:dyDescent="0.25">
      <c r="A561" t="s">
        <v>29</v>
      </c>
      <c r="B561" t="s">
        <v>30</v>
      </c>
      <c r="C561">
        <v>2</v>
      </c>
      <c r="D561">
        <v>90</v>
      </c>
      <c r="E561">
        <v>10</v>
      </c>
      <c r="F561">
        <v>88101</v>
      </c>
      <c r="G561">
        <v>2</v>
      </c>
      <c r="H561">
        <v>7</v>
      </c>
      <c r="I561">
        <v>105</v>
      </c>
      <c r="J561">
        <v>117</v>
      </c>
      <c r="K561" s="1">
        <v>40744</v>
      </c>
      <c r="L561" s="5">
        <f t="shared" si="41"/>
        <v>20</v>
      </c>
      <c r="M561" s="5">
        <f t="shared" si="45"/>
        <v>7</v>
      </c>
      <c r="N561" s="5">
        <f t="shared" si="43"/>
        <v>2011</v>
      </c>
      <c r="O561" s="2">
        <v>0</v>
      </c>
      <c r="P561">
        <v>2.2999999999999998</v>
      </c>
      <c r="R561">
        <v>6</v>
      </c>
    </row>
    <row r="562" spans="1:18" x14ac:dyDescent="0.25">
      <c r="A562" t="s">
        <v>29</v>
      </c>
      <c r="B562" t="s">
        <v>30</v>
      </c>
      <c r="C562">
        <v>2</v>
      </c>
      <c r="D562">
        <v>90</v>
      </c>
      <c r="E562">
        <v>10</v>
      </c>
      <c r="F562">
        <v>88101</v>
      </c>
      <c r="G562">
        <v>2</v>
      </c>
      <c r="H562">
        <v>7</v>
      </c>
      <c r="I562">
        <v>105</v>
      </c>
      <c r="J562">
        <v>117</v>
      </c>
      <c r="K562" s="1">
        <v>40750</v>
      </c>
      <c r="L562" s="5">
        <f t="shared" si="41"/>
        <v>26</v>
      </c>
      <c r="M562" s="5">
        <f t="shared" si="45"/>
        <v>7</v>
      </c>
      <c r="N562" s="5">
        <f t="shared" si="43"/>
        <v>2011</v>
      </c>
      <c r="O562" s="2">
        <v>0</v>
      </c>
      <c r="P562">
        <v>4</v>
      </c>
      <c r="R562">
        <v>6</v>
      </c>
    </row>
    <row r="563" spans="1:18" x14ac:dyDescent="0.25">
      <c r="A563" t="s">
        <v>29</v>
      </c>
      <c r="B563" t="s">
        <v>30</v>
      </c>
      <c r="C563">
        <v>2</v>
      </c>
      <c r="D563">
        <v>90</v>
      </c>
      <c r="E563">
        <v>10</v>
      </c>
      <c r="F563">
        <v>88101</v>
      </c>
      <c r="G563">
        <v>2</v>
      </c>
      <c r="H563">
        <v>7</v>
      </c>
      <c r="I563">
        <v>105</v>
      </c>
      <c r="J563">
        <v>117</v>
      </c>
      <c r="K563" s="1">
        <v>40756</v>
      </c>
      <c r="L563" s="5">
        <f t="shared" si="41"/>
        <v>1</v>
      </c>
      <c r="M563" s="5">
        <f t="shared" si="45"/>
        <v>8</v>
      </c>
      <c r="N563" s="5">
        <f t="shared" si="43"/>
        <v>2011</v>
      </c>
      <c r="O563" s="2">
        <v>0</v>
      </c>
      <c r="P563">
        <v>2</v>
      </c>
      <c r="R563">
        <v>6</v>
      </c>
    </row>
    <row r="564" spans="1:18" x14ac:dyDescent="0.25">
      <c r="A564" t="s">
        <v>29</v>
      </c>
      <c r="B564" t="s">
        <v>30</v>
      </c>
      <c r="C564">
        <v>2</v>
      </c>
      <c r="D564">
        <v>90</v>
      </c>
      <c r="E564">
        <v>10</v>
      </c>
      <c r="F564">
        <v>88101</v>
      </c>
      <c r="G564">
        <v>2</v>
      </c>
      <c r="H564">
        <v>7</v>
      </c>
      <c r="I564">
        <v>105</v>
      </c>
      <c r="J564">
        <v>117</v>
      </c>
      <c r="K564" s="1">
        <v>40762</v>
      </c>
      <c r="L564" s="5">
        <f t="shared" si="41"/>
        <v>7</v>
      </c>
      <c r="M564" s="5">
        <f t="shared" si="45"/>
        <v>8</v>
      </c>
      <c r="N564" s="5">
        <f t="shared" si="43"/>
        <v>2011</v>
      </c>
      <c r="O564" s="2">
        <v>0</v>
      </c>
      <c r="P564">
        <v>1.9</v>
      </c>
      <c r="R564">
        <v>6</v>
      </c>
    </row>
    <row r="565" spans="1:18" x14ac:dyDescent="0.25">
      <c r="A565" t="s">
        <v>29</v>
      </c>
      <c r="B565" t="s">
        <v>30</v>
      </c>
      <c r="C565">
        <v>2</v>
      </c>
      <c r="D565">
        <v>90</v>
      </c>
      <c r="E565">
        <v>10</v>
      </c>
      <c r="F565">
        <v>88101</v>
      </c>
      <c r="G565">
        <v>2</v>
      </c>
      <c r="H565">
        <v>7</v>
      </c>
      <c r="I565">
        <v>105</v>
      </c>
      <c r="J565">
        <v>117</v>
      </c>
      <c r="K565" s="1">
        <v>40768</v>
      </c>
      <c r="L565" s="5">
        <f t="shared" si="41"/>
        <v>13</v>
      </c>
      <c r="M565" s="5">
        <f t="shared" si="45"/>
        <v>8</v>
      </c>
      <c r="N565" s="5">
        <f t="shared" si="43"/>
        <v>2011</v>
      </c>
      <c r="O565" s="2">
        <v>0</v>
      </c>
      <c r="P565">
        <v>2.5</v>
      </c>
      <c r="R565">
        <v>6</v>
      </c>
    </row>
    <row r="566" spans="1:18" x14ac:dyDescent="0.25">
      <c r="A566" t="s">
        <v>29</v>
      </c>
      <c r="B566" t="s">
        <v>30</v>
      </c>
      <c r="C566">
        <v>2</v>
      </c>
      <c r="D566">
        <v>90</v>
      </c>
      <c r="E566">
        <v>10</v>
      </c>
      <c r="F566">
        <v>88101</v>
      </c>
      <c r="G566">
        <v>2</v>
      </c>
      <c r="H566">
        <v>7</v>
      </c>
      <c r="I566">
        <v>105</v>
      </c>
      <c r="J566">
        <v>117</v>
      </c>
      <c r="K566" s="1">
        <v>40774</v>
      </c>
      <c r="L566" s="5">
        <f t="shared" si="41"/>
        <v>19</v>
      </c>
      <c r="M566" s="5">
        <f t="shared" si="45"/>
        <v>8</v>
      </c>
      <c r="N566" s="5">
        <f t="shared" si="43"/>
        <v>2011</v>
      </c>
      <c r="O566" s="2">
        <v>0</v>
      </c>
      <c r="P566">
        <v>1.4</v>
      </c>
      <c r="R566">
        <v>6</v>
      </c>
    </row>
    <row r="567" spans="1:18" x14ac:dyDescent="0.25">
      <c r="A567" t="s">
        <v>29</v>
      </c>
      <c r="B567" t="s">
        <v>30</v>
      </c>
      <c r="C567">
        <v>2</v>
      </c>
      <c r="D567">
        <v>90</v>
      </c>
      <c r="E567">
        <v>10</v>
      </c>
      <c r="F567">
        <v>88101</v>
      </c>
      <c r="G567">
        <v>2</v>
      </c>
      <c r="H567">
        <v>7</v>
      </c>
      <c r="I567">
        <v>105</v>
      </c>
      <c r="J567">
        <v>117</v>
      </c>
      <c r="K567" s="1">
        <v>40780</v>
      </c>
      <c r="L567" s="5">
        <f t="shared" si="41"/>
        <v>25</v>
      </c>
      <c r="M567" s="5">
        <f t="shared" si="45"/>
        <v>8</v>
      </c>
      <c r="N567" s="5">
        <f t="shared" si="43"/>
        <v>2011</v>
      </c>
      <c r="O567" s="2">
        <v>0</v>
      </c>
      <c r="P567">
        <v>2.8</v>
      </c>
      <c r="R567">
        <v>6</v>
      </c>
    </row>
    <row r="568" spans="1:18" x14ac:dyDescent="0.25">
      <c r="A568" t="s">
        <v>29</v>
      </c>
      <c r="B568" t="s">
        <v>30</v>
      </c>
      <c r="C568">
        <v>2</v>
      </c>
      <c r="D568">
        <v>90</v>
      </c>
      <c r="E568">
        <v>10</v>
      </c>
      <c r="F568">
        <v>88101</v>
      </c>
      <c r="G568">
        <v>2</v>
      </c>
      <c r="H568">
        <v>7</v>
      </c>
      <c r="I568">
        <v>105</v>
      </c>
      <c r="J568">
        <v>117</v>
      </c>
      <c r="K568" s="1">
        <v>40786</v>
      </c>
      <c r="L568" s="5">
        <f t="shared" si="41"/>
        <v>31</v>
      </c>
      <c r="M568" s="5">
        <f t="shared" si="45"/>
        <v>8</v>
      </c>
      <c r="N568" s="5">
        <f t="shared" si="43"/>
        <v>2011</v>
      </c>
      <c r="O568" s="2">
        <v>0</v>
      </c>
      <c r="P568">
        <v>2.7</v>
      </c>
      <c r="R568">
        <v>6</v>
      </c>
    </row>
    <row r="569" spans="1:18" x14ac:dyDescent="0.25">
      <c r="A569" t="s">
        <v>29</v>
      </c>
      <c r="B569" t="s">
        <v>30</v>
      </c>
      <c r="C569">
        <v>2</v>
      </c>
      <c r="D569">
        <v>90</v>
      </c>
      <c r="E569">
        <v>10</v>
      </c>
      <c r="F569">
        <v>88101</v>
      </c>
      <c r="G569">
        <v>2</v>
      </c>
      <c r="H569">
        <v>7</v>
      </c>
      <c r="I569">
        <v>105</v>
      </c>
      <c r="J569">
        <v>143</v>
      </c>
      <c r="K569" s="1">
        <v>41065</v>
      </c>
      <c r="L569" s="5">
        <f t="shared" si="41"/>
        <v>5</v>
      </c>
      <c r="M569" s="5">
        <f t="shared" ref="M569:M583" si="46">MONTH(K569)</f>
        <v>6</v>
      </c>
      <c r="N569" s="5">
        <f t="shared" si="43"/>
        <v>2012</v>
      </c>
      <c r="O569" s="2">
        <v>0</v>
      </c>
      <c r="P569">
        <v>3.8</v>
      </c>
      <c r="R569">
        <v>6</v>
      </c>
    </row>
    <row r="570" spans="1:18" x14ac:dyDescent="0.25">
      <c r="A570" t="s">
        <v>29</v>
      </c>
      <c r="B570" t="s">
        <v>30</v>
      </c>
      <c r="C570">
        <v>2</v>
      </c>
      <c r="D570">
        <v>90</v>
      </c>
      <c r="E570">
        <v>10</v>
      </c>
      <c r="F570">
        <v>88101</v>
      </c>
      <c r="G570">
        <v>2</v>
      </c>
      <c r="H570">
        <v>7</v>
      </c>
      <c r="I570">
        <v>105</v>
      </c>
      <c r="J570">
        <v>143</v>
      </c>
      <c r="K570" s="1">
        <v>41071</v>
      </c>
      <c r="L570" s="5">
        <f t="shared" si="41"/>
        <v>11</v>
      </c>
      <c r="M570" s="5">
        <f t="shared" si="46"/>
        <v>6</v>
      </c>
      <c r="N570" s="5">
        <f t="shared" si="43"/>
        <v>2012</v>
      </c>
      <c r="O570" s="2">
        <v>0</v>
      </c>
      <c r="P570">
        <v>4</v>
      </c>
      <c r="R570">
        <v>6</v>
      </c>
    </row>
    <row r="571" spans="1:18" x14ac:dyDescent="0.25">
      <c r="A571" t="s">
        <v>29</v>
      </c>
      <c r="B571" t="s">
        <v>30</v>
      </c>
      <c r="C571">
        <v>2</v>
      </c>
      <c r="D571">
        <v>90</v>
      </c>
      <c r="E571">
        <v>10</v>
      </c>
      <c r="F571">
        <v>88101</v>
      </c>
      <c r="G571">
        <v>2</v>
      </c>
      <c r="H571">
        <v>7</v>
      </c>
      <c r="I571">
        <v>105</v>
      </c>
      <c r="J571">
        <v>143</v>
      </c>
      <c r="K571" s="1">
        <v>41077</v>
      </c>
      <c r="L571" s="5">
        <f t="shared" si="41"/>
        <v>17</v>
      </c>
      <c r="M571" s="5">
        <f t="shared" si="46"/>
        <v>6</v>
      </c>
      <c r="N571" s="5">
        <f t="shared" si="43"/>
        <v>2012</v>
      </c>
      <c r="O571" s="2">
        <v>0</v>
      </c>
      <c r="P571">
        <v>2.4</v>
      </c>
      <c r="R571">
        <v>6</v>
      </c>
    </row>
    <row r="572" spans="1:18" x14ac:dyDescent="0.25">
      <c r="A572" t="s">
        <v>29</v>
      </c>
      <c r="B572" t="s">
        <v>30</v>
      </c>
      <c r="C572">
        <v>2</v>
      </c>
      <c r="D572">
        <v>90</v>
      </c>
      <c r="E572">
        <v>10</v>
      </c>
      <c r="F572">
        <v>88101</v>
      </c>
      <c r="G572">
        <v>2</v>
      </c>
      <c r="H572">
        <v>7</v>
      </c>
      <c r="I572">
        <v>105</v>
      </c>
      <c r="J572">
        <v>143</v>
      </c>
      <c r="K572" s="1">
        <v>41083</v>
      </c>
      <c r="L572" s="5">
        <f t="shared" si="41"/>
        <v>23</v>
      </c>
      <c r="M572" s="5">
        <f t="shared" si="46"/>
        <v>6</v>
      </c>
      <c r="N572" s="5">
        <f t="shared" si="43"/>
        <v>2012</v>
      </c>
      <c r="O572" s="2">
        <v>0</v>
      </c>
      <c r="P572">
        <v>6.1</v>
      </c>
      <c r="R572">
        <v>6</v>
      </c>
    </row>
    <row r="573" spans="1:18" x14ac:dyDescent="0.25">
      <c r="A573" t="s">
        <v>29</v>
      </c>
      <c r="B573" t="s">
        <v>30</v>
      </c>
      <c r="C573">
        <v>2</v>
      </c>
      <c r="D573">
        <v>90</v>
      </c>
      <c r="E573">
        <v>10</v>
      </c>
      <c r="F573">
        <v>88101</v>
      </c>
      <c r="G573">
        <v>2</v>
      </c>
      <c r="H573">
        <v>7</v>
      </c>
      <c r="I573">
        <v>105</v>
      </c>
      <c r="J573">
        <v>143</v>
      </c>
      <c r="K573" s="1">
        <v>41089</v>
      </c>
      <c r="L573" s="5">
        <f t="shared" si="41"/>
        <v>29</v>
      </c>
      <c r="M573" s="5">
        <f t="shared" si="46"/>
        <v>6</v>
      </c>
      <c r="N573" s="5">
        <f t="shared" si="43"/>
        <v>2012</v>
      </c>
      <c r="O573" s="2">
        <v>0</v>
      </c>
      <c r="P573">
        <v>3</v>
      </c>
      <c r="R573">
        <v>6</v>
      </c>
    </row>
    <row r="574" spans="1:18" x14ac:dyDescent="0.25">
      <c r="A574" t="s">
        <v>29</v>
      </c>
      <c r="B574" t="s">
        <v>30</v>
      </c>
      <c r="C574">
        <v>2</v>
      </c>
      <c r="D574">
        <v>90</v>
      </c>
      <c r="E574">
        <v>10</v>
      </c>
      <c r="F574">
        <v>88101</v>
      </c>
      <c r="G574">
        <v>2</v>
      </c>
      <c r="H574">
        <v>7</v>
      </c>
      <c r="I574">
        <v>105</v>
      </c>
      <c r="J574">
        <v>143</v>
      </c>
      <c r="K574" s="1">
        <v>41095</v>
      </c>
      <c r="L574" s="5">
        <f t="shared" si="41"/>
        <v>5</v>
      </c>
      <c r="M574" s="5">
        <f t="shared" si="46"/>
        <v>7</v>
      </c>
      <c r="N574" s="5">
        <f t="shared" si="43"/>
        <v>2012</v>
      </c>
      <c r="O574" s="2">
        <v>0</v>
      </c>
      <c r="P574">
        <v>1.8</v>
      </c>
      <c r="R574">
        <v>6</v>
      </c>
    </row>
    <row r="575" spans="1:18" x14ac:dyDescent="0.25">
      <c r="A575" t="s">
        <v>29</v>
      </c>
      <c r="B575" t="s">
        <v>30</v>
      </c>
      <c r="C575">
        <v>2</v>
      </c>
      <c r="D575">
        <v>90</v>
      </c>
      <c r="E575">
        <v>10</v>
      </c>
      <c r="F575">
        <v>88101</v>
      </c>
      <c r="G575">
        <v>2</v>
      </c>
      <c r="H575">
        <v>7</v>
      </c>
      <c r="I575">
        <v>105</v>
      </c>
      <c r="J575">
        <v>143</v>
      </c>
      <c r="K575" s="1">
        <v>41101</v>
      </c>
      <c r="L575" s="5">
        <f t="shared" si="41"/>
        <v>11</v>
      </c>
      <c r="M575" s="5">
        <f t="shared" si="46"/>
        <v>7</v>
      </c>
      <c r="N575" s="5">
        <f t="shared" si="43"/>
        <v>2012</v>
      </c>
      <c r="O575" s="2">
        <v>0</v>
      </c>
      <c r="P575">
        <v>2.4</v>
      </c>
      <c r="R575">
        <v>6</v>
      </c>
    </row>
    <row r="576" spans="1:18" x14ac:dyDescent="0.25">
      <c r="A576" t="s">
        <v>29</v>
      </c>
      <c r="B576" t="s">
        <v>30</v>
      </c>
      <c r="C576">
        <v>2</v>
      </c>
      <c r="D576">
        <v>90</v>
      </c>
      <c r="E576">
        <v>10</v>
      </c>
      <c r="F576">
        <v>88101</v>
      </c>
      <c r="G576">
        <v>2</v>
      </c>
      <c r="H576">
        <v>7</v>
      </c>
      <c r="I576">
        <v>105</v>
      </c>
      <c r="J576">
        <v>143</v>
      </c>
      <c r="K576" s="1">
        <v>41107</v>
      </c>
      <c r="L576" s="5">
        <f t="shared" si="41"/>
        <v>17</v>
      </c>
      <c r="M576" s="5">
        <f t="shared" si="46"/>
        <v>7</v>
      </c>
      <c r="N576" s="5">
        <f t="shared" si="43"/>
        <v>2012</v>
      </c>
      <c r="O576" s="2">
        <v>0</v>
      </c>
      <c r="P576">
        <v>1.3</v>
      </c>
      <c r="R576">
        <v>6</v>
      </c>
    </row>
    <row r="577" spans="1:21" x14ac:dyDescent="0.25">
      <c r="A577" t="s">
        <v>29</v>
      </c>
      <c r="B577" t="s">
        <v>30</v>
      </c>
      <c r="C577">
        <v>2</v>
      </c>
      <c r="D577">
        <v>90</v>
      </c>
      <c r="E577">
        <v>10</v>
      </c>
      <c r="F577">
        <v>88101</v>
      </c>
      <c r="G577">
        <v>2</v>
      </c>
      <c r="H577">
        <v>7</v>
      </c>
      <c r="I577">
        <v>105</v>
      </c>
      <c r="J577">
        <v>143</v>
      </c>
      <c r="K577" s="1">
        <v>41113</v>
      </c>
      <c r="L577" s="5">
        <f t="shared" si="41"/>
        <v>23</v>
      </c>
      <c r="M577" s="5">
        <f t="shared" si="46"/>
        <v>7</v>
      </c>
      <c r="N577" s="5">
        <f t="shared" si="43"/>
        <v>2012</v>
      </c>
      <c r="O577" s="2">
        <v>0</v>
      </c>
      <c r="P577">
        <v>1</v>
      </c>
      <c r="R577">
        <v>6</v>
      </c>
    </row>
    <row r="578" spans="1:21" x14ac:dyDescent="0.25">
      <c r="A578" t="s">
        <v>29</v>
      </c>
      <c r="B578" t="s">
        <v>30</v>
      </c>
      <c r="C578">
        <v>2</v>
      </c>
      <c r="D578">
        <v>90</v>
      </c>
      <c r="E578">
        <v>10</v>
      </c>
      <c r="F578">
        <v>88101</v>
      </c>
      <c r="G578">
        <v>2</v>
      </c>
      <c r="H578">
        <v>7</v>
      </c>
      <c r="I578">
        <v>105</v>
      </c>
      <c r="J578">
        <v>143</v>
      </c>
      <c r="K578" s="1">
        <v>41119</v>
      </c>
      <c r="L578" s="5">
        <f t="shared" si="41"/>
        <v>29</v>
      </c>
      <c r="M578" s="5">
        <f t="shared" si="46"/>
        <v>7</v>
      </c>
      <c r="N578" s="5">
        <f t="shared" si="43"/>
        <v>2012</v>
      </c>
      <c r="O578" s="2">
        <v>0</v>
      </c>
      <c r="P578">
        <v>3.6</v>
      </c>
      <c r="R578">
        <v>6</v>
      </c>
    </row>
    <row r="579" spans="1:21" x14ac:dyDescent="0.25">
      <c r="A579" t="s">
        <v>29</v>
      </c>
      <c r="B579" t="s">
        <v>30</v>
      </c>
      <c r="C579">
        <v>2</v>
      </c>
      <c r="D579">
        <v>90</v>
      </c>
      <c r="E579">
        <v>10</v>
      </c>
      <c r="F579">
        <v>88101</v>
      </c>
      <c r="G579">
        <v>2</v>
      </c>
      <c r="H579">
        <v>7</v>
      </c>
      <c r="I579">
        <v>105</v>
      </c>
      <c r="J579">
        <v>143</v>
      </c>
      <c r="K579" s="1">
        <v>41125</v>
      </c>
      <c r="L579" s="5">
        <f t="shared" ref="L579:L642" si="47">DAY(K579)</f>
        <v>4</v>
      </c>
      <c r="M579" s="5">
        <f t="shared" si="46"/>
        <v>8</v>
      </c>
      <c r="N579" s="5">
        <f t="shared" ref="N579:N642" si="48">YEAR(K579)</f>
        <v>2012</v>
      </c>
      <c r="O579" s="2">
        <v>0</v>
      </c>
      <c r="P579">
        <v>2.7</v>
      </c>
      <c r="R579">
        <v>6</v>
      </c>
    </row>
    <row r="580" spans="1:21" x14ac:dyDescent="0.25">
      <c r="A580" t="s">
        <v>29</v>
      </c>
      <c r="B580" t="s">
        <v>30</v>
      </c>
      <c r="C580">
        <v>2</v>
      </c>
      <c r="D580">
        <v>90</v>
      </c>
      <c r="E580">
        <v>10</v>
      </c>
      <c r="F580">
        <v>88101</v>
      </c>
      <c r="G580">
        <v>2</v>
      </c>
      <c r="H580">
        <v>7</v>
      </c>
      <c r="I580">
        <v>105</v>
      </c>
      <c r="J580">
        <v>143</v>
      </c>
      <c r="K580" s="1">
        <v>41134</v>
      </c>
      <c r="L580" s="5">
        <f t="shared" si="47"/>
        <v>13</v>
      </c>
      <c r="M580" s="5">
        <f t="shared" si="46"/>
        <v>8</v>
      </c>
      <c r="N580" s="5">
        <f t="shared" si="48"/>
        <v>2012</v>
      </c>
      <c r="O580" s="2">
        <v>0</v>
      </c>
      <c r="P580">
        <v>6.4</v>
      </c>
      <c r="R580">
        <v>6</v>
      </c>
    </row>
    <row r="581" spans="1:21" x14ac:dyDescent="0.25">
      <c r="A581" t="s">
        <v>29</v>
      </c>
      <c r="B581" t="s">
        <v>30</v>
      </c>
      <c r="C581">
        <v>2</v>
      </c>
      <c r="D581">
        <v>90</v>
      </c>
      <c r="E581">
        <v>10</v>
      </c>
      <c r="F581">
        <v>88101</v>
      </c>
      <c r="G581">
        <v>2</v>
      </c>
      <c r="H581">
        <v>7</v>
      </c>
      <c r="I581">
        <v>105</v>
      </c>
      <c r="J581">
        <v>143</v>
      </c>
      <c r="K581" s="1">
        <v>41140</v>
      </c>
      <c r="L581" s="5">
        <f t="shared" si="47"/>
        <v>19</v>
      </c>
      <c r="M581" s="5">
        <f t="shared" si="46"/>
        <v>8</v>
      </c>
      <c r="N581" s="5">
        <f t="shared" si="48"/>
        <v>2012</v>
      </c>
      <c r="O581" s="2">
        <v>0</v>
      </c>
      <c r="P581">
        <v>15.1</v>
      </c>
      <c r="R581">
        <v>6</v>
      </c>
      <c r="T581" t="s">
        <v>32</v>
      </c>
      <c r="U581" s="6" t="s">
        <v>36</v>
      </c>
    </row>
    <row r="582" spans="1:21" x14ac:dyDescent="0.25">
      <c r="A582" t="s">
        <v>29</v>
      </c>
      <c r="B582" t="s">
        <v>30</v>
      </c>
      <c r="C582">
        <v>2</v>
      </c>
      <c r="D582">
        <v>90</v>
      </c>
      <c r="E582">
        <v>10</v>
      </c>
      <c r="F582">
        <v>88101</v>
      </c>
      <c r="G582">
        <v>2</v>
      </c>
      <c r="H582">
        <v>7</v>
      </c>
      <c r="I582">
        <v>105</v>
      </c>
      <c r="J582">
        <v>143</v>
      </c>
      <c r="K582" s="1">
        <v>41146</v>
      </c>
      <c r="L582" s="5">
        <f t="shared" si="47"/>
        <v>25</v>
      </c>
      <c r="M582" s="5">
        <f t="shared" si="46"/>
        <v>8</v>
      </c>
      <c r="N582" s="5">
        <f t="shared" si="48"/>
        <v>2012</v>
      </c>
      <c r="O582" s="2">
        <v>0</v>
      </c>
      <c r="P582">
        <v>1.9</v>
      </c>
      <c r="R582">
        <v>6</v>
      </c>
    </row>
    <row r="583" spans="1:21" x14ac:dyDescent="0.25">
      <c r="A583" t="s">
        <v>29</v>
      </c>
      <c r="B583" t="s">
        <v>30</v>
      </c>
      <c r="C583">
        <v>2</v>
      </c>
      <c r="D583">
        <v>90</v>
      </c>
      <c r="E583">
        <v>10</v>
      </c>
      <c r="F583">
        <v>88101</v>
      </c>
      <c r="G583">
        <v>2</v>
      </c>
      <c r="H583">
        <v>7</v>
      </c>
      <c r="I583">
        <v>105</v>
      </c>
      <c r="J583">
        <v>143</v>
      </c>
      <c r="K583" s="1">
        <v>41152</v>
      </c>
      <c r="L583" s="5">
        <f t="shared" si="47"/>
        <v>31</v>
      </c>
      <c r="M583" s="5">
        <f t="shared" si="46"/>
        <v>8</v>
      </c>
      <c r="N583" s="5">
        <f t="shared" si="48"/>
        <v>2012</v>
      </c>
      <c r="O583" s="2">
        <v>0</v>
      </c>
      <c r="P583">
        <v>1.6</v>
      </c>
      <c r="R583">
        <v>6</v>
      </c>
    </row>
    <row r="584" spans="1:21" x14ac:dyDescent="0.25">
      <c r="A584" t="s">
        <v>29</v>
      </c>
      <c r="B584" t="s">
        <v>30</v>
      </c>
      <c r="C584">
        <v>2</v>
      </c>
      <c r="D584">
        <v>90</v>
      </c>
      <c r="E584">
        <v>33</v>
      </c>
      <c r="F584">
        <v>88101</v>
      </c>
      <c r="G584">
        <v>1</v>
      </c>
      <c r="H584">
        <v>7</v>
      </c>
      <c r="I584">
        <v>105</v>
      </c>
      <c r="J584">
        <v>117</v>
      </c>
      <c r="K584" s="1">
        <v>39967</v>
      </c>
      <c r="L584" s="5">
        <f t="shared" si="47"/>
        <v>3</v>
      </c>
      <c r="M584" s="5">
        <f t="shared" ref="M584:M613" si="49">MONTH(K584)</f>
        <v>6</v>
      </c>
      <c r="N584" s="5">
        <f t="shared" si="48"/>
        <v>2009</v>
      </c>
      <c r="O584" s="2">
        <v>0</v>
      </c>
      <c r="P584">
        <v>8</v>
      </c>
    </row>
    <row r="585" spans="1:21" x14ac:dyDescent="0.25">
      <c r="A585" t="s">
        <v>29</v>
      </c>
      <c r="B585" t="s">
        <v>30</v>
      </c>
      <c r="C585">
        <v>2</v>
      </c>
      <c r="D585">
        <v>90</v>
      </c>
      <c r="E585">
        <v>33</v>
      </c>
      <c r="F585">
        <v>88101</v>
      </c>
      <c r="G585">
        <v>1</v>
      </c>
      <c r="H585">
        <v>7</v>
      </c>
      <c r="I585">
        <v>105</v>
      </c>
      <c r="J585">
        <v>117</v>
      </c>
      <c r="K585" s="1">
        <v>39970</v>
      </c>
      <c r="L585" s="5">
        <f t="shared" si="47"/>
        <v>6</v>
      </c>
      <c r="M585" s="5">
        <f t="shared" si="49"/>
        <v>6</v>
      </c>
      <c r="N585" s="5">
        <f t="shared" si="48"/>
        <v>2009</v>
      </c>
      <c r="O585" s="2">
        <v>0</v>
      </c>
      <c r="P585">
        <v>3.9</v>
      </c>
    </row>
    <row r="586" spans="1:21" x14ac:dyDescent="0.25">
      <c r="A586" t="s">
        <v>29</v>
      </c>
      <c r="B586" t="s">
        <v>30</v>
      </c>
      <c r="C586">
        <v>2</v>
      </c>
      <c r="D586">
        <v>90</v>
      </c>
      <c r="E586">
        <v>33</v>
      </c>
      <c r="F586">
        <v>88101</v>
      </c>
      <c r="G586">
        <v>1</v>
      </c>
      <c r="H586">
        <v>7</v>
      </c>
      <c r="I586">
        <v>105</v>
      </c>
      <c r="J586">
        <v>117</v>
      </c>
      <c r="K586" s="1">
        <v>39973</v>
      </c>
      <c r="L586" s="5">
        <f t="shared" si="47"/>
        <v>9</v>
      </c>
      <c r="M586" s="5">
        <f t="shared" si="49"/>
        <v>6</v>
      </c>
      <c r="N586" s="5">
        <f t="shared" si="48"/>
        <v>2009</v>
      </c>
      <c r="O586" s="2">
        <v>0</v>
      </c>
      <c r="P586">
        <v>20.3</v>
      </c>
      <c r="T586" t="s">
        <v>32</v>
      </c>
      <c r="U586" s="6" t="s">
        <v>40</v>
      </c>
    </row>
    <row r="587" spans="1:21" x14ac:dyDescent="0.25">
      <c r="A587" t="s">
        <v>29</v>
      </c>
      <c r="B587" t="s">
        <v>30</v>
      </c>
      <c r="C587">
        <v>2</v>
      </c>
      <c r="D587">
        <v>90</v>
      </c>
      <c r="E587">
        <v>33</v>
      </c>
      <c r="F587">
        <v>88101</v>
      </c>
      <c r="G587">
        <v>1</v>
      </c>
      <c r="H587">
        <v>7</v>
      </c>
      <c r="I587">
        <v>105</v>
      </c>
      <c r="J587">
        <v>117</v>
      </c>
      <c r="K587" s="1">
        <v>39976</v>
      </c>
      <c r="L587" s="5">
        <f t="shared" si="47"/>
        <v>12</v>
      </c>
      <c r="M587" s="5">
        <f t="shared" si="49"/>
        <v>6</v>
      </c>
      <c r="N587" s="5">
        <f t="shared" si="48"/>
        <v>2009</v>
      </c>
      <c r="O587" s="2">
        <v>0</v>
      </c>
      <c r="P587">
        <v>6.7</v>
      </c>
    </row>
    <row r="588" spans="1:21" x14ac:dyDescent="0.25">
      <c r="A588" t="s">
        <v>29</v>
      </c>
      <c r="B588" t="s">
        <v>30</v>
      </c>
      <c r="C588">
        <v>2</v>
      </c>
      <c r="D588">
        <v>90</v>
      </c>
      <c r="E588">
        <v>33</v>
      </c>
      <c r="F588">
        <v>88101</v>
      </c>
      <c r="G588">
        <v>1</v>
      </c>
      <c r="H588">
        <v>7</v>
      </c>
      <c r="I588">
        <v>105</v>
      </c>
      <c r="J588">
        <v>117</v>
      </c>
      <c r="K588" s="1">
        <v>39979</v>
      </c>
      <c r="L588" s="5">
        <f t="shared" si="47"/>
        <v>15</v>
      </c>
      <c r="M588" s="5">
        <f t="shared" si="49"/>
        <v>6</v>
      </c>
      <c r="N588" s="5">
        <f t="shared" si="48"/>
        <v>2009</v>
      </c>
      <c r="O588" s="2">
        <v>0</v>
      </c>
      <c r="P588">
        <v>4.9000000000000004</v>
      </c>
    </row>
    <row r="589" spans="1:21" x14ac:dyDescent="0.25">
      <c r="A589" t="s">
        <v>29</v>
      </c>
      <c r="B589" t="s">
        <v>30</v>
      </c>
      <c r="C589">
        <v>2</v>
      </c>
      <c r="D589">
        <v>90</v>
      </c>
      <c r="E589">
        <v>33</v>
      </c>
      <c r="F589">
        <v>88101</v>
      </c>
      <c r="G589">
        <v>1</v>
      </c>
      <c r="H589">
        <v>7</v>
      </c>
      <c r="I589">
        <v>105</v>
      </c>
      <c r="J589">
        <v>117</v>
      </c>
      <c r="K589" s="1">
        <v>39982</v>
      </c>
      <c r="L589" s="5">
        <f t="shared" si="47"/>
        <v>18</v>
      </c>
      <c r="M589" s="5">
        <f t="shared" si="49"/>
        <v>6</v>
      </c>
      <c r="N589" s="5">
        <f t="shared" si="48"/>
        <v>2009</v>
      </c>
      <c r="O589" s="2">
        <v>0</v>
      </c>
      <c r="P589">
        <v>5.6</v>
      </c>
    </row>
    <row r="590" spans="1:21" x14ac:dyDescent="0.25">
      <c r="A590" t="s">
        <v>29</v>
      </c>
      <c r="B590" t="s">
        <v>30</v>
      </c>
      <c r="C590">
        <v>2</v>
      </c>
      <c r="D590">
        <v>90</v>
      </c>
      <c r="E590">
        <v>33</v>
      </c>
      <c r="F590">
        <v>88101</v>
      </c>
      <c r="G590">
        <v>1</v>
      </c>
      <c r="H590">
        <v>7</v>
      </c>
      <c r="I590">
        <v>105</v>
      </c>
      <c r="J590">
        <v>117</v>
      </c>
      <c r="K590" s="1">
        <v>39985</v>
      </c>
      <c r="L590" s="5">
        <f t="shared" si="47"/>
        <v>21</v>
      </c>
      <c r="M590" s="5">
        <f t="shared" si="49"/>
        <v>6</v>
      </c>
      <c r="N590" s="5">
        <f t="shared" si="48"/>
        <v>2009</v>
      </c>
      <c r="O590" s="2">
        <v>0</v>
      </c>
      <c r="P590">
        <v>3</v>
      </c>
    </row>
    <row r="591" spans="1:21" x14ac:dyDescent="0.25">
      <c r="A591" t="s">
        <v>29</v>
      </c>
      <c r="B591" t="s">
        <v>30</v>
      </c>
      <c r="C591">
        <v>2</v>
      </c>
      <c r="D591">
        <v>90</v>
      </c>
      <c r="E591">
        <v>33</v>
      </c>
      <c r="F591">
        <v>88101</v>
      </c>
      <c r="G591">
        <v>1</v>
      </c>
      <c r="H591">
        <v>7</v>
      </c>
      <c r="I591">
        <v>105</v>
      </c>
      <c r="J591">
        <v>117</v>
      </c>
      <c r="K591" s="1">
        <v>39988</v>
      </c>
      <c r="L591" s="5">
        <f t="shared" si="47"/>
        <v>24</v>
      </c>
      <c r="M591" s="5">
        <f t="shared" si="49"/>
        <v>6</v>
      </c>
      <c r="N591" s="5">
        <f t="shared" si="48"/>
        <v>2009</v>
      </c>
      <c r="O591" s="2">
        <v>0</v>
      </c>
      <c r="P591">
        <v>1.9</v>
      </c>
    </row>
    <row r="592" spans="1:21" x14ac:dyDescent="0.25">
      <c r="A592" t="s">
        <v>29</v>
      </c>
      <c r="B592" t="s">
        <v>30</v>
      </c>
      <c r="C592">
        <v>2</v>
      </c>
      <c r="D592">
        <v>90</v>
      </c>
      <c r="E592">
        <v>33</v>
      </c>
      <c r="F592">
        <v>88101</v>
      </c>
      <c r="G592">
        <v>1</v>
      </c>
      <c r="H592">
        <v>7</v>
      </c>
      <c r="I592">
        <v>105</v>
      </c>
      <c r="J592">
        <v>117</v>
      </c>
      <c r="K592" s="1">
        <v>39991</v>
      </c>
      <c r="L592" s="5">
        <f t="shared" si="47"/>
        <v>27</v>
      </c>
      <c r="M592" s="5">
        <f t="shared" si="49"/>
        <v>6</v>
      </c>
      <c r="N592" s="5">
        <f t="shared" si="48"/>
        <v>2009</v>
      </c>
      <c r="O592" s="2">
        <v>0</v>
      </c>
      <c r="P592">
        <v>3.5</v>
      </c>
    </row>
    <row r="593" spans="1:22" x14ac:dyDescent="0.25">
      <c r="A593" t="s">
        <v>29</v>
      </c>
      <c r="B593" t="s">
        <v>30</v>
      </c>
      <c r="C593">
        <v>2</v>
      </c>
      <c r="D593">
        <v>90</v>
      </c>
      <c r="E593">
        <v>33</v>
      </c>
      <c r="F593">
        <v>88101</v>
      </c>
      <c r="G593">
        <v>1</v>
      </c>
      <c r="H593">
        <v>7</v>
      </c>
      <c r="I593">
        <v>105</v>
      </c>
      <c r="J593">
        <v>117</v>
      </c>
      <c r="K593" s="1">
        <v>39994</v>
      </c>
      <c r="L593" s="5">
        <f t="shared" si="47"/>
        <v>30</v>
      </c>
      <c r="M593" s="5">
        <f t="shared" si="49"/>
        <v>6</v>
      </c>
      <c r="N593" s="5">
        <f t="shared" si="48"/>
        <v>2009</v>
      </c>
      <c r="O593" s="2">
        <v>0</v>
      </c>
      <c r="P593">
        <v>3.2</v>
      </c>
    </row>
    <row r="594" spans="1:22" x14ac:dyDescent="0.25">
      <c r="A594" t="s">
        <v>29</v>
      </c>
      <c r="B594" t="s">
        <v>30</v>
      </c>
      <c r="C594">
        <v>2</v>
      </c>
      <c r="D594">
        <v>90</v>
      </c>
      <c r="E594">
        <v>33</v>
      </c>
      <c r="F594">
        <v>88101</v>
      </c>
      <c r="G594">
        <v>1</v>
      </c>
      <c r="H594">
        <v>7</v>
      </c>
      <c r="I594">
        <v>105</v>
      </c>
      <c r="J594">
        <v>117</v>
      </c>
      <c r="K594" s="1">
        <v>39997</v>
      </c>
      <c r="L594" s="5">
        <f t="shared" si="47"/>
        <v>3</v>
      </c>
      <c r="M594" s="5">
        <f t="shared" si="49"/>
        <v>7</v>
      </c>
      <c r="N594" s="5">
        <f t="shared" si="48"/>
        <v>2009</v>
      </c>
      <c r="O594" s="2">
        <v>0</v>
      </c>
      <c r="P594">
        <v>6.4</v>
      </c>
    </row>
    <row r="595" spans="1:22" x14ac:dyDescent="0.25">
      <c r="A595" t="s">
        <v>29</v>
      </c>
      <c r="B595" t="s">
        <v>30</v>
      </c>
      <c r="C595">
        <v>2</v>
      </c>
      <c r="D595">
        <v>90</v>
      </c>
      <c r="E595">
        <v>33</v>
      </c>
      <c r="F595">
        <v>88101</v>
      </c>
      <c r="G595">
        <v>1</v>
      </c>
      <c r="H595">
        <v>7</v>
      </c>
      <c r="I595">
        <v>105</v>
      </c>
      <c r="J595">
        <v>117</v>
      </c>
      <c r="K595" s="1">
        <v>40000</v>
      </c>
      <c r="L595" s="5">
        <f t="shared" si="47"/>
        <v>6</v>
      </c>
      <c r="M595" s="5">
        <f t="shared" si="49"/>
        <v>7</v>
      </c>
      <c r="N595" s="5">
        <f t="shared" si="48"/>
        <v>2009</v>
      </c>
      <c r="O595" s="2">
        <v>0</v>
      </c>
      <c r="P595">
        <v>53.5</v>
      </c>
      <c r="T595" t="s">
        <v>32</v>
      </c>
      <c r="U595" s="6" t="s">
        <v>40</v>
      </c>
    </row>
    <row r="596" spans="1:22" x14ac:dyDescent="0.25">
      <c r="A596" t="s">
        <v>29</v>
      </c>
      <c r="B596" t="s">
        <v>30</v>
      </c>
      <c r="C596">
        <v>2</v>
      </c>
      <c r="D596">
        <v>90</v>
      </c>
      <c r="E596">
        <v>33</v>
      </c>
      <c r="F596">
        <v>88101</v>
      </c>
      <c r="G596">
        <v>1</v>
      </c>
      <c r="H596">
        <v>7</v>
      </c>
      <c r="I596">
        <v>105</v>
      </c>
      <c r="J596">
        <v>117</v>
      </c>
      <c r="K596" s="1">
        <v>40003</v>
      </c>
      <c r="L596" s="5">
        <f t="shared" si="47"/>
        <v>9</v>
      </c>
      <c r="M596" s="5">
        <f t="shared" si="49"/>
        <v>7</v>
      </c>
      <c r="N596" s="5">
        <f t="shared" si="48"/>
        <v>2009</v>
      </c>
      <c r="O596" s="2">
        <v>0</v>
      </c>
      <c r="P596">
        <v>21</v>
      </c>
      <c r="T596" t="s">
        <v>32</v>
      </c>
      <c r="U596" s="6" t="s">
        <v>40</v>
      </c>
    </row>
    <row r="597" spans="1:22" x14ac:dyDescent="0.25">
      <c r="A597" t="s">
        <v>29</v>
      </c>
      <c r="B597" t="s">
        <v>30</v>
      </c>
      <c r="C597">
        <v>2</v>
      </c>
      <c r="D597">
        <v>90</v>
      </c>
      <c r="E597">
        <v>33</v>
      </c>
      <c r="F597">
        <v>88101</v>
      </c>
      <c r="G597">
        <v>1</v>
      </c>
      <c r="H597">
        <v>7</v>
      </c>
      <c r="I597">
        <v>105</v>
      </c>
      <c r="J597">
        <v>117</v>
      </c>
      <c r="K597" s="1">
        <v>40006</v>
      </c>
      <c r="L597" s="5">
        <f t="shared" si="47"/>
        <v>12</v>
      </c>
      <c r="M597" s="5">
        <f t="shared" si="49"/>
        <v>7</v>
      </c>
      <c r="N597" s="5">
        <f t="shared" si="48"/>
        <v>2009</v>
      </c>
      <c r="O597" s="2">
        <v>0</v>
      </c>
      <c r="P597">
        <v>8.6999999999999993</v>
      </c>
    </row>
    <row r="598" spans="1:22" x14ac:dyDescent="0.25">
      <c r="A598" t="s">
        <v>29</v>
      </c>
      <c r="B598" t="s">
        <v>30</v>
      </c>
      <c r="C598">
        <v>2</v>
      </c>
      <c r="D598">
        <v>90</v>
      </c>
      <c r="E598">
        <v>33</v>
      </c>
      <c r="F598">
        <v>88101</v>
      </c>
      <c r="G598">
        <v>1</v>
      </c>
      <c r="H598">
        <v>7</v>
      </c>
      <c r="I598">
        <v>105</v>
      </c>
      <c r="J598">
        <v>117</v>
      </c>
      <c r="K598" s="1">
        <v>40009</v>
      </c>
      <c r="L598" s="5">
        <f t="shared" si="47"/>
        <v>15</v>
      </c>
      <c r="M598" s="5">
        <f t="shared" si="49"/>
        <v>7</v>
      </c>
      <c r="N598" s="5">
        <f t="shared" si="48"/>
        <v>2009</v>
      </c>
      <c r="O598" s="2">
        <v>0</v>
      </c>
      <c r="P598">
        <v>62.1</v>
      </c>
      <c r="T598" t="s">
        <v>32</v>
      </c>
      <c r="U598" s="6" t="s">
        <v>40</v>
      </c>
    </row>
    <row r="599" spans="1:22" x14ac:dyDescent="0.25">
      <c r="A599" t="s">
        <v>29</v>
      </c>
      <c r="B599" t="s">
        <v>30</v>
      </c>
      <c r="C599">
        <v>2</v>
      </c>
      <c r="D599">
        <v>90</v>
      </c>
      <c r="E599">
        <v>33</v>
      </c>
      <c r="F599">
        <v>88101</v>
      </c>
      <c r="G599">
        <v>1</v>
      </c>
      <c r="H599">
        <v>7</v>
      </c>
      <c r="I599">
        <v>105</v>
      </c>
      <c r="J599">
        <v>117</v>
      </c>
      <c r="K599" s="1">
        <v>40012</v>
      </c>
      <c r="L599" s="5">
        <f t="shared" si="47"/>
        <v>18</v>
      </c>
      <c r="M599" s="5">
        <f t="shared" si="49"/>
        <v>7</v>
      </c>
      <c r="N599" s="5">
        <f t="shared" si="48"/>
        <v>2009</v>
      </c>
      <c r="O599" s="2">
        <v>0</v>
      </c>
      <c r="P599">
        <v>8.9</v>
      </c>
    </row>
    <row r="600" spans="1:22" x14ac:dyDescent="0.25">
      <c r="A600" t="s">
        <v>29</v>
      </c>
      <c r="B600" t="s">
        <v>30</v>
      </c>
      <c r="C600">
        <v>2</v>
      </c>
      <c r="D600">
        <v>90</v>
      </c>
      <c r="E600">
        <v>33</v>
      </c>
      <c r="F600">
        <v>88101</v>
      </c>
      <c r="G600">
        <v>1</v>
      </c>
      <c r="H600">
        <v>7</v>
      </c>
      <c r="I600">
        <v>105</v>
      </c>
      <c r="J600">
        <v>117</v>
      </c>
      <c r="K600" s="1">
        <v>40015</v>
      </c>
      <c r="L600" s="5">
        <f t="shared" si="47"/>
        <v>21</v>
      </c>
      <c r="M600" s="5">
        <f t="shared" si="49"/>
        <v>7</v>
      </c>
      <c r="N600" s="5">
        <f t="shared" si="48"/>
        <v>2009</v>
      </c>
      <c r="O600" s="2">
        <v>0</v>
      </c>
      <c r="P600">
        <v>6.5</v>
      </c>
    </row>
    <row r="601" spans="1:22" x14ac:dyDescent="0.25">
      <c r="A601" t="s">
        <v>29</v>
      </c>
      <c r="B601" t="s">
        <v>30</v>
      </c>
      <c r="C601">
        <v>2</v>
      </c>
      <c r="D601">
        <v>90</v>
      </c>
      <c r="E601">
        <v>33</v>
      </c>
      <c r="F601">
        <v>88101</v>
      </c>
      <c r="G601">
        <v>1</v>
      </c>
      <c r="H601">
        <v>7</v>
      </c>
      <c r="I601">
        <v>105</v>
      </c>
      <c r="J601">
        <v>117</v>
      </c>
      <c r="K601" s="1">
        <v>40018</v>
      </c>
      <c r="L601" s="5">
        <f t="shared" si="47"/>
        <v>24</v>
      </c>
      <c r="M601" s="5">
        <f t="shared" si="49"/>
        <v>7</v>
      </c>
      <c r="N601" s="5">
        <f t="shared" si="48"/>
        <v>2009</v>
      </c>
      <c r="O601" s="2">
        <v>0</v>
      </c>
      <c r="P601">
        <v>41.5</v>
      </c>
      <c r="T601" t="s">
        <v>32</v>
      </c>
      <c r="U601" s="6" t="s">
        <v>40</v>
      </c>
    </row>
    <row r="602" spans="1:22" x14ac:dyDescent="0.25">
      <c r="A602" t="s">
        <v>29</v>
      </c>
      <c r="B602" t="s">
        <v>30</v>
      </c>
      <c r="C602">
        <v>2</v>
      </c>
      <c r="D602">
        <v>90</v>
      </c>
      <c r="E602">
        <v>33</v>
      </c>
      <c r="F602">
        <v>88101</v>
      </c>
      <c r="G602">
        <v>1</v>
      </c>
      <c r="H602">
        <v>7</v>
      </c>
      <c r="I602">
        <v>105</v>
      </c>
      <c r="J602">
        <v>117</v>
      </c>
      <c r="K602" s="1">
        <v>40021</v>
      </c>
      <c r="L602" s="5">
        <f t="shared" si="47"/>
        <v>27</v>
      </c>
      <c r="M602" s="5">
        <f t="shared" si="49"/>
        <v>7</v>
      </c>
      <c r="N602" s="5">
        <f t="shared" si="48"/>
        <v>2009</v>
      </c>
      <c r="O602" s="2">
        <v>0</v>
      </c>
      <c r="P602">
        <v>12.5</v>
      </c>
    </row>
    <row r="603" spans="1:22" x14ac:dyDescent="0.25">
      <c r="A603" t="s">
        <v>29</v>
      </c>
      <c r="B603" t="s">
        <v>30</v>
      </c>
      <c r="C603">
        <v>2</v>
      </c>
      <c r="D603">
        <v>90</v>
      </c>
      <c r="E603">
        <v>33</v>
      </c>
      <c r="F603">
        <v>88101</v>
      </c>
      <c r="G603">
        <v>1</v>
      </c>
      <c r="H603">
        <v>7</v>
      </c>
      <c r="I603">
        <v>105</v>
      </c>
      <c r="J603">
        <v>117</v>
      </c>
      <c r="K603" s="1">
        <v>40024</v>
      </c>
      <c r="L603" s="5">
        <f t="shared" si="47"/>
        <v>30</v>
      </c>
      <c r="M603" s="5">
        <f t="shared" si="49"/>
        <v>7</v>
      </c>
      <c r="N603" s="5">
        <f t="shared" si="48"/>
        <v>2009</v>
      </c>
      <c r="O603" s="2">
        <v>0</v>
      </c>
      <c r="P603">
        <v>174.5</v>
      </c>
      <c r="T603" t="s">
        <v>32</v>
      </c>
      <c r="U603" s="6" t="s">
        <v>40</v>
      </c>
      <c r="V603" t="s">
        <v>32</v>
      </c>
    </row>
    <row r="604" spans="1:22" x14ac:dyDescent="0.25">
      <c r="A604" t="s">
        <v>29</v>
      </c>
      <c r="B604" t="s">
        <v>30</v>
      </c>
      <c r="C604">
        <v>2</v>
      </c>
      <c r="D604">
        <v>90</v>
      </c>
      <c r="E604">
        <v>33</v>
      </c>
      <c r="F604">
        <v>88101</v>
      </c>
      <c r="G604">
        <v>1</v>
      </c>
      <c r="H604">
        <v>7</v>
      </c>
      <c r="I604">
        <v>105</v>
      </c>
      <c r="J604">
        <v>117</v>
      </c>
      <c r="K604" s="1">
        <v>40027</v>
      </c>
      <c r="L604" s="5">
        <f t="shared" si="47"/>
        <v>2</v>
      </c>
      <c r="M604" s="5">
        <f t="shared" si="49"/>
        <v>8</v>
      </c>
      <c r="N604" s="5">
        <f t="shared" si="48"/>
        <v>2009</v>
      </c>
      <c r="O604" s="2">
        <v>0</v>
      </c>
      <c r="P604">
        <v>75</v>
      </c>
      <c r="T604" t="s">
        <v>32</v>
      </c>
      <c r="U604" s="6" t="s">
        <v>40</v>
      </c>
    </row>
    <row r="605" spans="1:22" x14ac:dyDescent="0.25">
      <c r="A605" t="s">
        <v>29</v>
      </c>
      <c r="B605" t="s">
        <v>30</v>
      </c>
      <c r="C605">
        <v>2</v>
      </c>
      <c r="D605">
        <v>90</v>
      </c>
      <c r="E605">
        <v>33</v>
      </c>
      <c r="F605">
        <v>88101</v>
      </c>
      <c r="G605">
        <v>1</v>
      </c>
      <c r="H605">
        <v>7</v>
      </c>
      <c r="I605">
        <v>105</v>
      </c>
      <c r="J605">
        <v>117</v>
      </c>
      <c r="K605" s="1">
        <v>40030</v>
      </c>
      <c r="L605" s="5">
        <f t="shared" si="47"/>
        <v>5</v>
      </c>
      <c r="M605" s="5">
        <f t="shared" si="49"/>
        <v>8</v>
      </c>
      <c r="N605" s="5">
        <f t="shared" si="48"/>
        <v>2009</v>
      </c>
      <c r="O605" s="2">
        <v>0</v>
      </c>
      <c r="P605">
        <v>128.9</v>
      </c>
      <c r="T605" t="s">
        <v>32</v>
      </c>
      <c r="U605" s="6" t="s">
        <v>40</v>
      </c>
      <c r="V605" t="s">
        <v>32</v>
      </c>
    </row>
    <row r="606" spans="1:22" x14ac:dyDescent="0.25">
      <c r="A606" t="s">
        <v>29</v>
      </c>
      <c r="B606" t="s">
        <v>30</v>
      </c>
      <c r="C606">
        <v>2</v>
      </c>
      <c r="D606">
        <v>90</v>
      </c>
      <c r="E606">
        <v>33</v>
      </c>
      <c r="F606">
        <v>88101</v>
      </c>
      <c r="G606">
        <v>1</v>
      </c>
      <c r="H606">
        <v>7</v>
      </c>
      <c r="I606">
        <v>105</v>
      </c>
      <c r="J606">
        <v>117</v>
      </c>
      <c r="K606" s="1">
        <v>40033</v>
      </c>
      <c r="L606" s="5">
        <f t="shared" si="47"/>
        <v>8</v>
      </c>
      <c r="M606" s="5">
        <f t="shared" si="49"/>
        <v>8</v>
      </c>
      <c r="N606" s="5">
        <f t="shared" si="48"/>
        <v>2009</v>
      </c>
      <c r="O606" s="2">
        <v>0</v>
      </c>
      <c r="P606">
        <v>53</v>
      </c>
      <c r="T606" t="s">
        <v>32</v>
      </c>
      <c r="U606" s="6" t="s">
        <v>40</v>
      </c>
    </row>
    <row r="607" spans="1:22" x14ac:dyDescent="0.25">
      <c r="A607" t="s">
        <v>29</v>
      </c>
      <c r="B607" t="s">
        <v>30</v>
      </c>
      <c r="C607">
        <v>2</v>
      </c>
      <c r="D607">
        <v>90</v>
      </c>
      <c r="E607">
        <v>33</v>
      </c>
      <c r="F607">
        <v>88101</v>
      </c>
      <c r="G607">
        <v>1</v>
      </c>
      <c r="H607">
        <v>7</v>
      </c>
      <c r="I607">
        <v>105</v>
      </c>
      <c r="J607">
        <v>117</v>
      </c>
      <c r="K607" s="1">
        <v>40036</v>
      </c>
      <c r="L607" s="5">
        <f t="shared" si="47"/>
        <v>11</v>
      </c>
      <c r="M607" s="5">
        <f t="shared" si="49"/>
        <v>8</v>
      </c>
      <c r="N607" s="5">
        <f t="shared" si="48"/>
        <v>2009</v>
      </c>
      <c r="O607" s="2">
        <v>0</v>
      </c>
      <c r="P607">
        <v>2.2999999999999998</v>
      </c>
    </row>
    <row r="608" spans="1:22" x14ac:dyDescent="0.25">
      <c r="A608" t="s">
        <v>29</v>
      </c>
      <c r="B608" t="s">
        <v>30</v>
      </c>
      <c r="C608">
        <v>2</v>
      </c>
      <c r="D608">
        <v>90</v>
      </c>
      <c r="E608">
        <v>33</v>
      </c>
      <c r="F608">
        <v>88101</v>
      </c>
      <c r="G608">
        <v>1</v>
      </c>
      <c r="H608">
        <v>7</v>
      </c>
      <c r="I608">
        <v>105</v>
      </c>
      <c r="J608">
        <v>117</v>
      </c>
      <c r="K608" s="1">
        <v>40039</v>
      </c>
      <c r="L608" s="5">
        <f t="shared" si="47"/>
        <v>14</v>
      </c>
      <c r="M608" s="5">
        <f t="shared" si="49"/>
        <v>8</v>
      </c>
      <c r="N608" s="5">
        <f t="shared" si="48"/>
        <v>2009</v>
      </c>
      <c r="O608" s="2">
        <v>0</v>
      </c>
      <c r="P608">
        <v>3.6</v>
      </c>
    </row>
    <row r="609" spans="1:21" x14ac:dyDescent="0.25">
      <c r="A609" t="s">
        <v>29</v>
      </c>
      <c r="B609" t="s">
        <v>30</v>
      </c>
      <c r="C609">
        <v>2</v>
      </c>
      <c r="D609">
        <v>90</v>
      </c>
      <c r="E609">
        <v>33</v>
      </c>
      <c r="F609">
        <v>88101</v>
      </c>
      <c r="G609">
        <v>1</v>
      </c>
      <c r="H609">
        <v>7</v>
      </c>
      <c r="I609">
        <v>105</v>
      </c>
      <c r="J609">
        <v>117</v>
      </c>
      <c r="K609" s="1">
        <v>40042</v>
      </c>
      <c r="L609" s="5">
        <f t="shared" si="47"/>
        <v>17</v>
      </c>
      <c r="M609" s="5">
        <f t="shared" si="49"/>
        <v>8</v>
      </c>
      <c r="N609" s="5">
        <f t="shared" si="48"/>
        <v>2009</v>
      </c>
      <c r="O609" s="2">
        <v>0</v>
      </c>
      <c r="P609">
        <v>3.5</v>
      </c>
    </row>
    <row r="610" spans="1:21" x14ac:dyDescent="0.25">
      <c r="A610" t="s">
        <v>29</v>
      </c>
      <c r="B610" t="s">
        <v>30</v>
      </c>
      <c r="C610">
        <v>2</v>
      </c>
      <c r="D610">
        <v>90</v>
      </c>
      <c r="E610">
        <v>33</v>
      </c>
      <c r="F610">
        <v>88101</v>
      </c>
      <c r="G610">
        <v>1</v>
      </c>
      <c r="H610">
        <v>7</v>
      </c>
      <c r="I610">
        <v>105</v>
      </c>
      <c r="J610">
        <v>117</v>
      </c>
      <c r="K610" s="1">
        <v>40045</v>
      </c>
      <c r="L610" s="5">
        <f t="shared" si="47"/>
        <v>20</v>
      </c>
      <c r="M610" s="5">
        <f t="shared" si="49"/>
        <v>8</v>
      </c>
      <c r="N610" s="5">
        <f t="shared" si="48"/>
        <v>2009</v>
      </c>
      <c r="O610" s="2">
        <v>0</v>
      </c>
      <c r="P610">
        <v>2.2999999999999998</v>
      </c>
    </row>
    <row r="611" spans="1:21" x14ac:dyDescent="0.25">
      <c r="A611" t="s">
        <v>29</v>
      </c>
      <c r="B611" t="s">
        <v>30</v>
      </c>
      <c r="C611">
        <v>2</v>
      </c>
      <c r="D611">
        <v>90</v>
      </c>
      <c r="E611">
        <v>33</v>
      </c>
      <c r="F611">
        <v>88101</v>
      </c>
      <c r="G611">
        <v>1</v>
      </c>
      <c r="H611">
        <v>7</v>
      </c>
      <c r="I611">
        <v>105</v>
      </c>
      <c r="J611">
        <v>117</v>
      </c>
      <c r="K611" s="1">
        <v>40048</v>
      </c>
      <c r="L611" s="5">
        <f t="shared" si="47"/>
        <v>23</v>
      </c>
      <c r="M611" s="5">
        <f t="shared" si="49"/>
        <v>8</v>
      </c>
      <c r="N611" s="5">
        <f t="shared" si="48"/>
        <v>2009</v>
      </c>
      <c r="O611" s="2">
        <v>0</v>
      </c>
      <c r="P611">
        <v>4.2</v>
      </c>
    </row>
    <row r="612" spans="1:21" x14ac:dyDescent="0.25">
      <c r="A612" t="s">
        <v>29</v>
      </c>
      <c r="B612" t="s">
        <v>30</v>
      </c>
      <c r="C612">
        <v>2</v>
      </c>
      <c r="D612">
        <v>90</v>
      </c>
      <c r="E612">
        <v>33</v>
      </c>
      <c r="F612">
        <v>88101</v>
      </c>
      <c r="G612">
        <v>1</v>
      </c>
      <c r="H612">
        <v>7</v>
      </c>
      <c r="I612">
        <v>105</v>
      </c>
      <c r="J612">
        <v>117</v>
      </c>
      <c r="K612" s="1">
        <v>40051</v>
      </c>
      <c r="L612" s="5">
        <f t="shared" si="47"/>
        <v>26</v>
      </c>
      <c r="M612" s="5">
        <f t="shared" si="49"/>
        <v>8</v>
      </c>
      <c r="N612" s="5">
        <f t="shared" si="48"/>
        <v>2009</v>
      </c>
      <c r="O612" s="2">
        <v>0</v>
      </c>
      <c r="P612">
        <v>3.7</v>
      </c>
    </row>
    <row r="613" spans="1:21" x14ac:dyDescent="0.25">
      <c r="A613" t="s">
        <v>29</v>
      </c>
      <c r="B613" t="s">
        <v>30</v>
      </c>
      <c r="C613">
        <v>2</v>
      </c>
      <c r="D613">
        <v>90</v>
      </c>
      <c r="E613">
        <v>33</v>
      </c>
      <c r="F613">
        <v>88101</v>
      </c>
      <c r="G613">
        <v>1</v>
      </c>
      <c r="H613">
        <v>7</v>
      </c>
      <c r="I613">
        <v>105</v>
      </c>
      <c r="J613">
        <v>117</v>
      </c>
      <c r="K613" s="1">
        <v>40054</v>
      </c>
      <c r="L613" s="5">
        <f t="shared" si="47"/>
        <v>29</v>
      </c>
      <c r="M613" s="5">
        <f t="shared" si="49"/>
        <v>8</v>
      </c>
      <c r="N613" s="5">
        <f t="shared" si="48"/>
        <v>2009</v>
      </c>
      <c r="O613" s="2">
        <v>0</v>
      </c>
      <c r="P613">
        <v>2.8</v>
      </c>
    </row>
    <row r="614" spans="1:21" x14ac:dyDescent="0.25">
      <c r="A614" t="s">
        <v>29</v>
      </c>
      <c r="B614" t="s">
        <v>30</v>
      </c>
      <c r="C614">
        <v>2</v>
      </c>
      <c r="D614">
        <v>90</v>
      </c>
      <c r="E614">
        <v>33</v>
      </c>
      <c r="F614">
        <v>88101</v>
      </c>
      <c r="G614">
        <v>1</v>
      </c>
      <c r="H614">
        <v>7</v>
      </c>
      <c r="I614">
        <v>105</v>
      </c>
      <c r="J614">
        <v>117</v>
      </c>
      <c r="K614" s="1">
        <v>40330</v>
      </c>
      <c r="L614" s="5">
        <f t="shared" si="47"/>
        <v>1</v>
      </c>
      <c r="M614" s="5">
        <f t="shared" ref="M614:M644" si="50">MONTH(K614)</f>
        <v>6</v>
      </c>
      <c r="N614" s="5">
        <f t="shared" si="48"/>
        <v>2010</v>
      </c>
      <c r="O614" s="2">
        <v>0</v>
      </c>
      <c r="P614">
        <v>23.9</v>
      </c>
      <c r="T614" t="s">
        <v>32</v>
      </c>
      <c r="U614" s="6" t="s">
        <v>40</v>
      </c>
    </row>
    <row r="615" spans="1:21" x14ac:dyDescent="0.25">
      <c r="A615" t="s">
        <v>29</v>
      </c>
      <c r="B615" t="s">
        <v>30</v>
      </c>
      <c r="C615">
        <v>2</v>
      </c>
      <c r="D615">
        <v>90</v>
      </c>
      <c r="E615">
        <v>33</v>
      </c>
      <c r="F615">
        <v>88101</v>
      </c>
      <c r="G615">
        <v>1</v>
      </c>
      <c r="H615">
        <v>7</v>
      </c>
      <c r="I615">
        <v>105</v>
      </c>
      <c r="J615">
        <v>117</v>
      </c>
      <c r="K615" s="1">
        <v>40333</v>
      </c>
      <c r="L615" s="5">
        <f t="shared" si="47"/>
        <v>4</v>
      </c>
      <c r="M615" s="5">
        <f t="shared" si="50"/>
        <v>6</v>
      </c>
      <c r="N615" s="5">
        <f t="shared" si="48"/>
        <v>2010</v>
      </c>
      <c r="O615" s="2">
        <v>0</v>
      </c>
      <c r="P615">
        <v>10.199999999999999</v>
      </c>
    </row>
    <row r="616" spans="1:21" x14ac:dyDescent="0.25">
      <c r="A616" t="s">
        <v>29</v>
      </c>
      <c r="B616" t="s">
        <v>30</v>
      </c>
      <c r="C616">
        <v>2</v>
      </c>
      <c r="D616">
        <v>90</v>
      </c>
      <c r="E616">
        <v>33</v>
      </c>
      <c r="F616">
        <v>88101</v>
      </c>
      <c r="G616">
        <v>1</v>
      </c>
      <c r="H616">
        <v>7</v>
      </c>
      <c r="I616">
        <v>105</v>
      </c>
      <c r="J616">
        <v>117</v>
      </c>
      <c r="K616" s="1">
        <v>40336</v>
      </c>
      <c r="L616" s="5">
        <f t="shared" si="47"/>
        <v>7</v>
      </c>
      <c r="M616" s="5">
        <f t="shared" si="50"/>
        <v>6</v>
      </c>
      <c r="N616" s="5">
        <f t="shared" si="48"/>
        <v>2010</v>
      </c>
      <c r="O616" s="2">
        <v>0</v>
      </c>
      <c r="P616">
        <v>7.7</v>
      </c>
    </row>
    <row r="617" spans="1:21" x14ac:dyDescent="0.25">
      <c r="A617" t="s">
        <v>29</v>
      </c>
      <c r="B617" t="s">
        <v>30</v>
      </c>
      <c r="C617">
        <v>2</v>
      </c>
      <c r="D617">
        <v>90</v>
      </c>
      <c r="E617">
        <v>33</v>
      </c>
      <c r="F617">
        <v>88101</v>
      </c>
      <c r="G617">
        <v>1</v>
      </c>
      <c r="H617">
        <v>7</v>
      </c>
      <c r="I617">
        <v>105</v>
      </c>
      <c r="J617">
        <v>117</v>
      </c>
      <c r="K617" s="1">
        <v>40339</v>
      </c>
      <c r="L617" s="5">
        <f t="shared" si="47"/>
        <v>10</v>
      </c>
      <c r="M617" s="5">
        <f t="shared" si="50"/>
        <v>6</v>
      </c>
      <c r="N617" s="5">
        <f t="shared" si="48"/>
        <v>2010</v>
      </c>
      <c r="O617" s="2">
        <v>0</v>
      </c>
      <c r="P617">
        <v>3.2</v>
      </c>
    </row>
    <row r="618" spans="1:21" x14ac:dyDescent="0.25">
      <c r="A618" t="s">
        <v>29</v>
      </c>
      <c r="B618" t="s">
        <v>30</v>
      </c>
      <c r="C618">
        <v>2</v>
      </c>
      <c r="D618">
        <v>90</v>
      </c>
      <c r="E618">
        <v>33</v>
      </c>
      <c r="F618">
        <v>88101</v>
      </c>
      <c r="G618">
        <v>1</v>
      </c>
      <c r="H618">
        <v>7</v>
      </c>
      <c r="I618">
        <v>105</v>
      </c>
      <c r="J618">
        <v>117</v>
      </c>
      <c r="K618" s="1">
        <v>40342</v>
      </c>
      <c r="L618" s="5">
        <f t="shared" si="47"/>
        <v>13</v>
      </c>
      <c r="M618" s="5">
        <f t="shared" si="50"/>
        <v>6</v>
      </c>
      <c r="N618" s="5">
        <f t="shared" si="48"/>
        <v>2010</v>
      </c>
      <c r="O618" s="2">
        <v>0</v>
      </c>
      <c r="Q618" t="s">
        <v>34</v>
      </c>
    </row>
    <row r="619" spans="1:21" x14ac:dyDescent="0.25">
      <c r="A619" t="s">
        <v>29</v>
      </c>
      <c r="B619" t="s">
        <v>30</v>
      </c>
      <c r="C619">
        <v>2</v>
      </c>
      <c r="D619">
        <v>90</v>
      </c>
      <c r="E619">
        <v>33</v>
      </c>
      <c r="F619">
        <v>88101</v>
      </c>
      <c r="G619">
        <v>1</v>
      </c>
      <c r="H619">
        <v>7</v>
      </c>
      <c r="I619">
        <v>105</v>
      </c>
      <c r="J619">
        <v>117</v>
      </c>
      <c r="K619" s="1">
        <v>40345</v>
      </c>
      <c r="L619" s="5">
        <f t="shared" si="47"/>
        <v>16</v>
      </c>
      <c r="M619" s="5">
        <f t="shared" si="50"/>
        <v>6</v>
      </c>
      <c r="N619" s="5">
        <f t="shared" si="48"/>
        <v>2010</v>
      </c>
      <c r="O619" s="2">
        <v>0</v>
      </c>
      <c r="P619">
        <v>1.2</v>
      </c>
    </row>
    <row r="620" spans="1:21" x14ac:dyDescent="0.25">
      <c r="A620" t="s">
        <v>29</v>
      </c>
      <c r="B620" t="s">
        <v>30</v>
      </c>
      <c r="C620">
        <v>2</v>
      </c>
      <c r="D620">
        <v>90</v>
      </c>
      <c r="E620">
        <v>33</v>
      </c>
      <c r="F620">
        <v>88101</v>
      </c>
      <c r="G620">
        <v>1</v>
      </c>
      <c r="H620">
        <v>7</v>
      </c>
      <c r="I620">
        <v>105</v>
      </c>
      <c r="J620">
        <v>117</v>
      </c>
      <c r="K620" s="1">
        <v>40348</v>
      </c>
      <c r="L620" s="5">
        <f t="shared" si="47"/>
        <v>19</v>
      </c>
      <c r="M620" s="5">
        <f t="shared" si="50"/>
        <v>6</v>
      </c>
      <c r="N620" s="5">
        <f t="shared" si="48"/>
        <v>2010</v>
      </c>
      <c r="O620" s="2">
        <v>0</v>
      </c>
      <c r="P620">
        <v>2.2999999999999998</v>
      </c>
    </row>
    <row r="621" spans="1:21" x14ac:dyDescent="0.25">
      <c r="A621" t="s">
        <v>29</v>
      </c>
      <c r="B621" t="s">
        <v>30</v>
      </c>
      <c r="C621">
        <v>2</v>
      </c>
      <c r="D621">
        <v>90</v>
      </c>
      <c r="E621">
        <v>33</v>
      </c>
      <c r="F621">
        <v>88101</v>
      </c>
      <c r="G621">
        <v>1</v>
      </c>
      <c r="H621">
        <v>7</v>
      </c>
      <c r="I621">
        <v>105</v>
      </c>
      <c r="J621">
        <v>117</v>
      </c>
      <c r="K621" s="1">
        <v>40351</v>
      </c>
      <c r="L621" s="5">
        <f t="shared" si="47"/>
        <v>22</v>
      </c>
      <c r="M621" s="5">
        <f t="shared" si="50"/>
        <v>6</v>
      </c>
      <c r="N621" s="5">
        <f t="shared" si="48"/>
        <v>2010</v>
      </c>
      <c r="O621" s="2">
        <v>0</v>
      </c>
      <c r="P621">
        <v>3.3</v>
      </c>
      <c r="U621" t="s">
        <v>31</v>
      </c>
    </row>
    <row r="622" spans="1:21" x14ac:dyDescent="0.25">
      <c r="A622" t="s">
        <v>29</v>
      </c>
      <c r="B622" t="s">
        <v>30</v>
      </c>
      <c r="C622">
        <v>2</v>
      </c>
      <c r="D622">
        <v>90</v>
      </c>
      <c r="E622">
        <v>33</v>
      </c>
      <c r="F622">
        <v>88101</v>
      </c>
      <c r="G622">
        <v>1</v>
      </c>
      <c r="H622">
        <v>7</v>
      </c>
      <c r="I622">
        <v>105</v>
      </c>
      <c r="J622">
        <v>117</v>
      </c>
      <c r="K622" s="1">
        <v>40354</v>
      </c>
      <c r="L622" s="5">
        <f t="shared" si="47"/>
        <v>25</v>
      </c>
      <c r="M622" s="5">
        <f t="shared" si="50"/>
        <v>6</v>
      </c>
      <c r="N622" s="5">
        <f t="shared" si="48"/>
        <v>2010</v>
      </c>
      <c r="O622" s="2">
        <v>0</v>
      </c>
      <c r="P622">
        <v>4.3</v>
      </c>
    </row>
    <row r="623" spans="1:21" x14ac:dyDescent="0.25">
      <c r="A623" t="s">
        <v>29</v>
      </c>
      <c r="B623" t="s">
        <v>30</v>
      </c>
      <c r="C623">
        <v>2</v>
      </c>
      <c r="D623">
        <v>90</v>
      </c>
      <c r="E623">
        <v>33</v>
      </c>
      <c r="F623">
        <v>88101</v>
      </c>
      <c r="G623">
        <v>1</v>
      </c>
      <c r="H623">
        <v>7</v>
      </c>
      <c r="I623">
        <v>105</v>
      </c>
      <c r="J623">
        <v>117</v>
      </c>
      <c r="K623" s="1">
        <v>40357</v>
      </c>
      <c r="L623" s="5">
        <f t="shared" si="47"/>
        <v>28</v>
      </c>
      <c r="M623" s="5">
        <f t="shared" si="50"/>
        <v>6</v>
      </c>
      <c r="N623" s="5">
        <f t="shared" si="48"/>
        <v>2010</v>
      </c>
      <c r="O623" s="2">
        <v>0</v>
      </c>
      <c r="Q623" t="s">
        <v>35</v>
      </c>
    </row>
    <row r="624" spans="1:21" x14ac:dyDescent="0.25">
      <c r="A624" t="s">
        <v>29</v>
      </c>
      <c r="B624" t="s">
        <v>30</v>
      </c>
      <c r="C624">
        <v>2</v>
      </c>
      <c r="D624">
        <v>90</v>
      </c>
      <c r="E624">
        <v>33</v>
      </c>
      <c r="F624">
        <v>88101</v>
      </c>
      <c r="G624">
        <v>1</v>
      </c>
      <c r="H624">
        <v>7</v>
      </c>
      <c r="I624">
        <v>105</v>
      </c>
      <c r="J624">
        <v>117</v>
      </c>
      <c r="K624" s="1">
        <v>40360</v>
      </c>
      <c r="L624" s="5">
        <f t="shared" si="47"/>
        <v>1</v>
      </c>
      <c r="M624" s="5">
        <f t="shared" si="50"/>
        <v>7</v>
      </c>
      <c r="N624" s="5">
        <f t="shared" si="48"/>
        <v>2010</v>
      </c>
      <c r="O624" s="2">
        <v>0</v>
      </c>
      <c r="P624">
        <v>5.2</v>
      </c>
    </row>
    <row r="625" spans="1:21" x14ac:dyDescent="0.25">
      <c r="A625" t="s">
        <v>29</v>
      </c>
      <c r="B625" t="s">
        <v>30</v>
      </c>
      <c r="C625">
        <v>2</v>
      </c>
      <c r="D625">
        <v>90</v>
      </c>
      <c r="E625">
        <v>33</v>
      </c>
      <c r="F625">
        <v>88101</v>
      </c>
      <c r="G625">
        <v>1</v>
      </c>
      <c r="H625">
        <v>7</v>
      </c>
      <c r="I625">
        <v>105</v>
      </c>
      <c r="J625">
        <v>117</v>
      </c>
      <c r="K625" s="1">
        <v>40363</v>
      </c>
      <c r="L625" s="5">
        <f t="shared" si="47"/>
        <v>4</v>
      </c>
      <c r="M625" s="5">
        <f t="shared" si="50"/>
        <v>7</v>
      </c>
      <c r="N625" s="5">
        <f t="shared" si="48"/>
        <v>2010</v>
      </c>
      <c r="O625" s="2">
        <v>0</v>
      </c>
      <c r="P625">
        <v>2.5</v>
      </c>
    </row>
    <row r="626" spans="1:21" x14ac:dyDescent="0.25">
      <c r="A626" t="s">
        <v>29</v>
      </c>
      <c r="B626" t="s">
        <v>30</v>
      </c>
      <c r="C626">
        <v>2</v>
      </c>
      <c r="D626">
        <v>90</v>
      </c>
      <c r="E626">
        <v>33</v>
      </c>
      <c r="F626">
        <v>88101</v>
      </c>
      <c r="G626">
        <v>1</v>
      </c>
      <c r="H626">
        <v>7</v>
      </c>
      <c r="I626">
        <v>105</v>
      </c>
      <c r="J626">
        <v>117</v>
      </c>
      <c r="K626" s="1">
        <v>40366</v>
      </c>
      <c r="L626" s="5">
        <f t="shared" si="47"/>
        <v>7</v>
      </c>
      <c r="M626" s="5">
        <f t="shared" si="50"/>
        <v>7</v>
      </c>
      <c r="N626" s="5">
        <f t="shared" si="48"/>
        <v>2010</v>
      </c>
      <c r="O626" s="2">
        <v>0</v>
      </c>
      <c r="P626">
        <v>1.7</v>
      </c>
    </row>
    <row r="627" spans="1:21" x14ac:dyDescent="0.25">
      <c r="A627" t="s">
        <v>29</v>
      </c>
      <c r="B627" t="s">
        <v>30</v>
      </c>
      <c r="C627">
        <v>2</v>
      </c>
      <c r="D627">
        <v>90</v>
      </c>
      <c r="E627">
        <v>33</v>
      </c>
      <c r="F627">
        <v>88101</v>
      </c>
      <c r="G627">
        <v>1</v>
      </c>
      <c r="H627">
        <v>7</v>
      </c>
      <c r="I627">
        <v>105</v>
      </c>
      <c r="J627">
        <v>117</v>
      </c>
      <c r="K627" s="1">
        <v>40369</v>
      </c>
      <c r="L627" s="5">
        <f t="shared" si="47"/>
        <v>10</v>
      </c>
      <c r="M627" s="5">
        <f t="shared" si="50"/>
        <v>7</v>
      </c>
      <c r="N627" s="5">
        <f t="shared" si="48"/>
        <v>2010</v>
      </c>
      <c r="O627" s="2">
        <v>0</v>
      </c>
      <c r="P627">
        <v>4.3</v>
      </c>
    </row>
    <row r="628" spans="1:21" x14ac:dyDescent="0.25">
      <c r="A628" t="s">
        <v>29</v>
      </c>
      <c r="B628" t="s">
        <v>30</v>
      </c>
      <c r="C628">
        <v>2</v>
      </c>
      <c r="D628">
        <v>90</v>
      </c>
      <c r="E628">
        <v>33</v>
      </c>
      <c r="F628">
        <v>88101</v>
      </c>
      <c r="G628">
        <v>1</v>
      </c>
      <c r="H628">
        <v>7</v>
      </c>
      <c r="I628">
        <v>105</v>
      </c>
      <c r="J628">
        <v>117</v>
      </c>
      <c r="K628" s="1">
        <v>40372</v>
      </c>
      <c r="L628" s="5">
        <f t="shared" si="47"/>
        <v>13</v>
      </c>
      <c r="M628" s="5">
        <f t="shared" si="50"/>
        <v>7</v>
      </c>
      <c r="N628" s="5">
        <f t="shared" si="48"/>
        <v>2010</v>
      </c>
      <c r="O628" s="2">
        <v>0</v>
      </c>
      <c r="P628">
        <v>22.8</v>
      </c>
      <c r="T628" t="s">
        <v>32</v>
      </c>
      <c r="U628" s="6" t="s">
        <v>40</v>
      </c>
    </row>
    <row r="629" spans="1:21" x14ac:dyDescent="0.25">
      <c r="A629" t="s">
        <v>29</v>
      </c>
      <c r="B629" t="s">
        <v>30</v>
      </c>
      <c r="C629">
        <v>2</v>
      </c>
      <c r="D629">
        <v>90</v>
      </c>
      <c r="E629">
        <v>33</v>
      </c>
      <c r="F629">
        <v>88101</v>
      </c>
      <c r="G629">
        <v>1</v>
      </c>
      <c r="H629">
        <v>7</v>
      </c>
      <c r="I629">
        <v>105</v>
      </c>
      <c r="J629">
        <v>117</v>
      </c>
      <c r="K629" s="1">
        <v>40375</v>
      </c>
      <c r="L629" s="5">
        <f t="shared" si="47"/>
        <v>16</v>
      </c>
      <c r="M629" s="5">
        <f t="shared" si="50"/>
        <v>7</v>
      </c>
      <c r="N629" s="5">
        <f t="shared" si="48"/>
        <v>2010</v>
      </c>
      <c r="O629" s="2">
        <v>0</v>
      </c>
      <c r="P629">
        <v>2.6</v>
      </c>
    </row>
    <row r="630" spans="1:21" x14ac:dyDescent="0.25">
      <c r="A630" t="s">
        <v>29</v>
      </c>
      <c r="B630" t="s">
        <v>30</v>
      </c>
      <c r="C630">
        <v>2</v>
      </c>
      <c r="D630">
        <v>90</v>
      </c>
      <c r="E630">
        <v>33</v>
      </c>
      <c r="F630">
        <v>88101</v>
      </c>
      <c r="G630">
        <v>1</v>
      </c>
      <c r="H630">
        <v>7</v>
      </c>
      <c r="I630">
        <v>105</v>
      </c>
      <c r="J630">
        <v>117</v>
      </c>
      <c r="K630" s="1">
        <v>40378</v>
      </c>
      <c r="L630" s="5">
        <f t="shared" si="47"/>
        <v>19</v>
      </c>
      <c r="M630" s="5">
        <f t="shared" si="50"/>
        <v>7</v>
      </c>
      <c r="N630" s="5">
        <f t="shared" si="48"/>
        <v>2010</v>
      </c>
      <c r="O630" s="2">
        <v>0</v>
      </c>
      <c r="P630">
        <v>2.2999999999999998</v>
      </c>
    </row>
    <row r="631" spans="1:21" x14ac:dyDescent="0.25">
      <c r="A631" t="s">
        <v>29</v>
      </c>
      <c r="B631" t="s">
        <v>30</v>
      </c>
      <c r="C631">
        <v>2</v>
      </c>
      <c r="D631">
        <v>90</v>
      </c>
      <c r="E631">
        <v>33</v>
      </c>
      <c r="F631">
        <v>88101</v>
      </c>
      <c r="G631">
        <v>1</v>
      </c>
      <c r="H631">
        <v>7</v>
      </c>
      <c r="I631">
        <v>105</v>
      </c>
      <c r="J631">
        <v>117</v>
      </c>
      <c r="K631" s="1">
        <v>40381</v>
      </c>
      <c r="L631" s="5">
        <f t="shared" si="47"/>
        <v>22</v>
      </c>
      <c r="M631" s="5">
        <f t="shared" si="50"/>
        <v>7</v>
      </c>
      <c r="N631" s="5">
        <f t="shared" si="48"/>
        <v>2010</v>
      </c>
      <c r="O631" s="2">
        <v>0</v>
      </c>
      <c r="P631">
        <v>1.4</v>
      </c>
    </row>
    <row r="632" spans="1:21" x14ac:dyDescent="0.25">
      <c r="A632" t="s">
        <v>29</v>
      </c>
      <c r="B632" t="s">
        <v>30</v>
      </c>
      <c r="C632">
        <v>2</v>
      </c>
      <c r="D632">
        <v>90</v>
      </c>
      <c r="E632">
        <v>33</v>
      </c>
      <c r="F632">
        <v>88101</v>
      </c>
      <c r="G632">
        <v>1</v>
      </c>
      <c r="H632">
        <v>7</v>
      </c>
      <c r="I632">
        <v>105</v>
      </c>
      <c r="J632">
        <v>117</v>
      </c>
      <c r="K632" s="1">
        <v>40384</v>
      </c>
      <c r="L632" s="5">
        <f t="shared" si="47"/>
        <v>25</v>
      </c>
      <c r="M632" s="5">
        <f t="shared" si="50"/>
        <v>7</v>
      </c>
      <c r="N632" s="5">
        <f t="shared" si="48"/>
        <v>2010</v>
      </c>
      <c r="O632" s="2">
        <v>0</v>
      </c>
      <c r="P632">
        <v>2.8</v>
      </c>
    </row>
    <row r="633" spans="1:21" x14ac:dyDescent="0.25">
      <c r="A633" t="s">
        <v>29</v>
      </c>
      <c r="B633" t="s">
        <v>30</v>
      </c>
      <c r="C633">
        <v>2</v>
      </c>
      <c r="D633">
        <v>90</v>
      </c>
      <c r="E633">
        <v>33</v>
      </c>
      <c r="F633">
        <v>88101</v>
      </c>
      <c r="G633">
        <v>1</v>
      </c>
      <c r="H633">
        <v>7</v>
      </c>
      <c r="I633">
        <v>105</v>
      </c>
      <c r="J633">
        <v>117</v>
      </c>
      <c r="K633" s="1">
        <v>40387</v>
      </c>
      <c r="L633" s="5">
        <f t="shared" si="47"/>
        <v>28</v>
      </c>
      <c r="M633" s="5">
        <f t="shared" si="50"/>
        <v>7</v>
      </c>
      <c r="N633" s="5">
        <f t="shared" si="48"/>
        <v>2010</v>
      </c>
      <c r="O633" s="2">
        <v>0</v>
      </c>
      <c r="P633">
        <v>2.7</v>
      </c>
      <c r="U633">
        <v>1</v>
      </c>
    </row>
    <row r="634" spans="1:21" x14ac:dyDescent="0.25">
      <c r="A634" t="s">
        <v>29</v>
      </c>
      <c r="B634" t="s">
        <v>30</v>
      </c>
      <c r="C634">
        <v>2</v>
      </c>
      <c r="D634">
        <v>90</v>
      </c>
      <c r="E634">
        <v>33</v>
      </c>
      <c r="F634">
        <v>88101</v>
      </c>
      <c r="G634">
        <v>1</v>
      </c>
      <c r="H634">
        <v>7</v>
      </c>
      <c r="I634">
        <v>105</v>
      </c>
      <c r="J634">
        <v>117</v>
      </c>
      <c r="K634" s="1">
        <v>40390</v>
      </c>
      <c r="L634" s="5">
        <f t="shared" si="47"/>
        <v>31</v>
      </c>
      <c r="M634" s="5">
        <f t="shared" si="50"/>
        <v>7</v>
      </c>
      <c r="N634" s="5">
        <f t="shared" si="48"/>
        <v>2010</v>
      </c>
      <c r="O634" s="2">
        <v>0</v>
      </c>
      <c r="P634">
        <v>6.4</v>
      </c>
      <c r="U634">
        <v>1</v>
      </c>
    </row>
    <row r="635" spans="1:21" x14ac:dyDescent="0.25">
      <c r="A635" t="s">
        <v>29</v>
      </c>
      <c r="B635" t="s">
        <v>30</v>
      </c>
      <c r="C635">
        <v>2</v>
      </c>
      <c r="D635">
        <v>90</v>
      </c>
      <c r="E635">
        <v>33</v>
      </c>
      <c r="F635">
        <v>88101</v>
      </c>
      <c r="G635">
        <v>1</v>
      </c>
      <c r="H635">
        <v>7</v>
      </c>
      <c r="I635">
        <v>105</v>
      </c>
      <c r="J635">
        <v>117</v>
      </c>
      <c r="K635" s="1">
        <v>40393</v>
      </c>
      <c r="L635" s="5">
        <f t="shared" si="47"/>
        <v>3</v>
      </c>
      <c r="M635" s="5">
        <f t="shared" si="50"/>
        <v>8</v>
      </c>
      <c r="N635" s="5">
        <f t="shared" si="48"/>
        <v>2010</v>
      </c>
      <c r="O635" s="2">
        <v>0</v>
      </c>
      <c r="Q635" t="s">
        <v>41</v>
      </c>
    </row>
    <row r="636" spans="1:21" x14ac:dyDescent="0.25">
      <c r="A636" t="s">
        <v>29</v>
      </c>
      <c r="B636" t="s">
        <v>30</v>
      </c>
      <c r="C636">
        <v>2</v>
      </c>
      <c r="D636">
        <v>90</v>
      </c>
      <c r="E636">
        <v>33</v>
      </c>
      <c r="F636">
        <v>88101</v>
      </c>
      <c r="G636">
        <v>1</v>
      </c>
      <c r="H636">
        <v>7</v>
      </c>
      <c r="I636">
        <v>105</v>
      </c>
      <c r="J636">
        <v>117</v>
      </c>
      <c r="K636" s="1">
        <v>40396</v>
      </c>
      <c r="L636" s="5">
        <f t="shared" si="47"/>
        <v>6</v>
      </c>
      <c r="M636" s="5">
        <f t="shared" si="50"/>
        <v>8</v>
      </c>
      <c r="N636" s="5">
        <f t="shared" si="48"/>
        <v>2010</v>
      </c>
      <c r="O636" s="2">
        <v>0</v>
      </c>
      <c r="P636">
        <v>13.9</v>
      </c>
    </row>
    <row r="637" spans="1:21" x14ac:dyDescent="0.25">
      <c r="A637" t="s">
        <v>29</v>
      </c>
      <c r="B637" t="s">
        <v>30</v>
      </c>
      <c r="C637">
        <v>2</v>
      </c>
      <c r="D637">
        <v>90</v>
      </c>
      <c r="E637">
        <v>33</v>
      </c>
      <c r="F637">
        <v>88101</v>
      </c>
      <c r="G637">
        <v>1</v>
      </c>
      <c r="H637">
        <v>7</v>
      </c>
      <c r="I637">
        <v>105</v>
      </c>
      <c r="J637">
        <v>117</v>
      </c>
      <c r="K637" s="1">
        <v>40398</v>
      </c>
      <c r="L637" s="5">
        <f t="shared" si="47"/>
        <v>8</v>
      </c>
      <c r="M637" s="5">
        <f t="shared" si="50"/>
        <v>8</v>
      </c>
      <c r="N637" s="5">
        <f t="shared" si="48"/>
        <v>2010</v>
      </c>
      <c r="O637" s="2">
        <v>0</v>
      </c>
      <c r="P637">
        <v>1.7</v>
      </c>
      <c r="U637">
        <v>1</v>
      </c>
    </row>
    <row r="638" spans="1:21" x14ac:dyDescent="0.25">
      <c r="A638" t="s">
        <v>29</v>
      </c>
      <c r="B638" t="s">
        <v>30</v>
      </c>
      <c r="C638">
        <v>2</v>
      </c>
      <c r="D638">
        <v>90</v>
      </c>
      <c r="E638">
        <v>33</v>
      </c>
      <c r="F638">
        <v>88101</v>
      </c>
      <c r="G638">
        <v>1</v>
      </c>
      <c r="H638">
        <v>7</v>
      </c>
      <c r="I638">
        <v>105</v>
      </c>
      <c r="J638">
        <v>117</v>
      </c>
      <c r="K638" s="1">
        <v>40402</v>
      </c>
      <c r="L638" s="5">
        <f t="shared" si="47"/>
        <v>12</v>
      </c>
      <c r="M638" s="5">
        <f t="shared" si="50"/>
        <v>8</v>
      </c>
      <c r="N638" s="5">
        <f t="shared" si="48"/>
        <v>2010</v>
      </c>
      <c r="O638" s="2">
        <v>0</v>
      </c>
      <c r="P638">
        <v>2</v>
      </c>
      <c r="U638">
        <v>1</v>
      </c>
    </row>
    <row r="639" spans="1:21" x14ac:dyDescent="0.25">
      <c r="A639" t="s">
        <v>29</v>
      </c>
      <c r="B639" t="s">
        <v>30</v>
      </c>
      <c r="C639">
        <v>2</v>
      </c>
      <c r="D639">
        <v>90</v>
      </c>
      <c r="E639">
        <v>33</v>
      </c>
      <c r="F639">
        <v>88101</v>
      </c>
      <c r="G639">
        <v>1</v>
      </c>
      <c r="H639">
        <v>7</v>
      </c>
      <c r="I639">
        <v>105</v>
      </c>
      <c r="J639">
        <v>117</v>
      </c>
      <c r="K639" s="1">
        <v>40405</v>
      </c>
      <c r="L639" s="5">
        <f t="shared" si="47"/>
        <v>15</v>
      </c>
      <c r="M639" s="5">
        <f t="shared" si="50"/>
        <v>8</v>
      </c>
      <c r="N639" s="5">
        <f t="shared" si="48"/>
        <v>2010</v>
      </c>
      <c r="O639" s="2">
        <v>0</v>
      </c>
      <c r="P639">
        <v>5.4</v>
      </c>
    </row>
    <row r="640" spans="1:21" x14ac:dyDescent="0.25">
      <c r="A640" t="s">
        <v>29</v>
      </c>
      <c r="B640" t="s">
        <v>30</v>
      </c>
      <c r="C640">
        <v>2</v>
      </c>
      <c r="D640">
        <v>90</v>
      </c>
      <c r="E640">
        <v>33</v>
      </c>
      <c r="F640">
        <v>88101</v>
      </c>
      <c r="G640">
        <v>1</v>
      </c>
      <c r="H640">
        <v>7</v>
      </c>
      <c r="I640">
        <v>105</v>
      </c>
      <c r="J640">
        <v>117</v>
      </c>
      <c r="K640" s="1">
        <v>40408</v>
      </c>
      <c r="L640" s="5">
        <f t="shared" si="47"/>
        <v>18</v>
      </c>
      <c r="M640" s="5">
        <f t="shared" si="50"/>
        <v>8</v>
      </c>
      <c r="N640" s="5">
        <f t="shared" si="48"/>
        <v>2010</v>
      </c>
      <c r="O640" s="2">
        <v>0</v>
      </c>
      <c r="P640">
        <v>2.1</v>
      </c>
    </row>
    <row r="641" spans="1:16" x14ac:dyDescent="0.25">
      <c r="A641" t="s">
        <v>29</v>
      </c>
      <c r="B641" t="s">
        <v>30</v>
      </c>
      <c r="C641">
        <v>2</v>
      </c>
      <c r="D641">
        <v>90</v>
      </c>
      <c r="E641">
        <v>33</v>
      </c>
      <c r="F641">
        <v>88101</v>
      </c>
      <c r="G641">
        <v>1</v>
      </c>
      <c r="H641">
        <v>7</v>
      </c>
      <c r="I641">
        <v>105</v>
      </c>
      <c r="J641">
        <v>117</v>
      </c>
      <c r="K641" s="1">
        <v>40411</v>
      </c>
      <c r="L641" s="5">
        <f t="shared" si="47"/>
        <v>21</v>
      </c>
      <c r="M641" s="5">
        <f t="shared" si="50"/>
        <v>8</v>
      </c>
      <c r="N641" s="5">
        <f t="shared" si="48"/>
        <v>2010</v>
      </c>
      <c r="O641" s="2">
        <v>0</v>
      </c>
      <c r="P641">
        <v>4.2</v>
      </c>
    </row>
    <row r="642" spans="1:16" x14ac:dyDescent="0.25">
      <c r="A642" t="s">
        <v>29</v>
      </c>
      <c r="B642" t="s">
        <v>30</v>
      </c>
      <c r="C642">
        <v>2</v>
      </c>
      <c r="D642">
        <v>90</v>
      </c>
      <c r="E642">
        <v>33</v>
      </c>
      <c r="F642">
        <v>88101</v>
      </c>
      <c r="G642">
        <v>1</v>
      </c>
      <c r="H642">
        <v>7</v>
      </c>
      <c r="I642">
        <v>105</v>
      </c>
      <c r="J642">
        <v>117</v>
      </c>
      <c r="K642" s="1">
        <v>40414</v>
      </c>
      <c r="L642" s="5">
        <f t="shared" si="47"/>
        <v>24</v>
      </c>
      <c r="M642" s="5">
        <f t="shared" si="50"/>
        <v>8</v>
      </c>
      <c r="N642" s="5">
        <f t="shared" si="48"/>
        <v>2010</v>
      </c>
      <c r="O642" s="2">
        <v>0</v>
      </c>
      <c r="P642">
        <v>0.4</v>
      </c>
    </row>
    <row r="643" spans="1:16" x14ac:dyDescent="0.25">
      <c r="A643" t="s">
        <v>29</v>
      </c>
      <c r="B643" t="s">
        <v>30</v>
      </c>
      <c r="C643">
        <v>2</v>
      </c>
      <c r="D643">
        <v>90</v>
      </c>
      <c r="E643">
        <v>33</v>
      </c>
      <c r="F643">
        <v>88101</v>
      </c>
      <c r="G643">
        <v>1</v>
      </c>
      <c r="H643">
        <v>7</v>
      </c>
      <c r="I643">
        <v>105</v>
      </c>
      <c r="J643">
        <v>117</v>
      </c>
      <c r="K643" s="1">
        <v>40417</v>
      </c>
      <c r="L643" s="5">
        <f t="shared" ref="L643:L706" si="51">DAY(K643)</f>
        <v>27</v>
      </c>
      <c r="M643" s="5">
        <f t="shared" si="50"/>
        <v>8</v>
      </c>
      <c r="N643" s="5">
        <f t="shared" ref="N643:N706" si="52">YEAR(K643)</f>
        <v>2010</v>
      </c>
      <c r="O643" s="2">
        <v>0</v>
      </c>
      <c r="P643">
        <v>1.9</v>
      </c>
    </row>
    <row r="644" spans="1:16" x14ac:dyDescent="0.25">
      <c r="A644" t="s">
        <v>29</v>
      </c>
      <c r="B644" t="s">
        <v>30</v>
      </c>
      <c r="C644">
        <v>2</v>
      </c>
      <c r="D644">
        <v>90</v>
      </c>
      <c r="E644">
        <v>33</v>
      </c>
      <c r="F644">
        <v>88101</v>
      </c>
      <c r="G644">
        <v>1</v>
      </c>
      <c r="H644">
        <v>7</v>
      </c>
      <c r="I644">
        <v>105</v>
      </c>
      <c r="J644">
        <v>117</v>
      </c>
      <c r="K644" s="1">
        <v>40420</v>
      </c>
      <c r="L644" s="5">
        <f t="shared" si="51"/>
        <v>30</v>
      </c>
      <c r="M644" s="5">
        <f t="shared" si="50"/>
        <v>8</v>
      </c>
      <c r="N644" s="5">
        <f t="shared" si="52"/>
        <v>2010</v>
      </c>
      <c r="O644" s="2">
        <v>0</v>
      </c>
      <c r="P644">
        <v>2.1</v>
      </c>
    </row>
    <row r="645" spans="1:16" x14ac:dyDescent="0.25">
      <c r="A645" t="s">
        <v>29</v>
      </c>
      <c r="B645" t="s">
        <v>30</v>
      </c>
      <c r="C645">
        <v>2</v>
      </c>
      <c r="D645">
        <v>90</v>
      </c>
      <c r="E645">
        <v>33</v>
      </c>
      <c r="F645">
        <v>88101</v>
      </c>
      <c r="G645">
        <v>1</v>
      </c>
      <c r="H645">
        <v>7</v>
      </c>
      <c r="I645">
        <v>105</v>
      </c>
      <c r="J645">
        <v>117</v>
      </c>
      <c r="K645" s="1">
        <v>40696</v>
      </c>
      <c r="L645" s="5">
        <f t="shared" si="51"/>
        <v>2</v>
      </c>
      <c r="M645" s="5">
        <f t="shared" ref="M645:M663" si="53">MONTH(K645)</f>
        <v>6</v>
      </c>
      <c r="N645" s="5">
        <f t="shared" si="52"/>
        <v>2011</v>
      </c>
      <c r="O645" s="2">
        <v>0</v>
      </c>
      <c r="P645">
        <v>2.9</v>
      </c>
    </row>
    <row r="646" spans="1:16" x14ac:dyDescent="0.25">
      <c r="A646" t="s">
        <v>29</v>
      </c>
      <c r="B646" t="s">
        <v>30</v>
      </c>
      <c r="C646">
        <v>2</v>
      </c>
      <c r="D646">
        <v>90</v>
      </c>
      <c r="E646">
        <v>33</v>
      </c>
      <c r="F646">
        <v>88101</v>
      </c>
      <c r="G646">
        <v>1</v>
      </c>
      <c r="H646">
        <v>7</v>
      </c>
      <c r="I646">
        <v>105</v>
      </c>
      <c r="J646">
        <v>117</v>
      </c>
      <c r="K646" s="1">
        <v>40699</v>
      </c>
      <c r="L646" s="5">
        <f t="shared" si="51"/>
        <v>5</v>
      </c>
      <c r="M646" s="5">
        <f t="shared" si="53"/>
        <v>6</v>
      </c>
      <c r="N646" s="5">
        <f t="shared" si="52"/>
        <v>2011</v>
      </c>
      <c r="O646" s="2">
        <v>0</v>
      </c>
      <c r="P646">
        <v>2.9</v>
      </c>
    </row>
    <row r="647" spans="1:16" x14ac:dyDescent="0.25">
      <c r="A647" t="s">
        <v>29</v>
      </c>
      <c r="B647" t="s">
        <v>30</v>
      </c>
      <c r="C647">
        <v>2</v>
      </c>
      <c r="D647">
        <v>90</v>
      </c>
      <c r="E647">
        <v>33</v>
      </c>
      <c r="F647">
        <v>88101</v>
      </c>
      <c r="G647">
        <v>1</v>
      </c>
      <c r="H647">
        <v>7</v>
      </c>
      <c r="I647">
        <v>105</v>
      </c>
      <c r="J647">
        <v>117</v>
      </c>
      <c r="K647" s="1">
        <v>40702</v>
      </c>
      <c r="L647" s="5">
        <f t="shared" si="51"/>
        <v>8</v>
      </c>
      <c r="M647" s="5">
        <f t="shared" si="53"/>
        <v>6</v>
      </c>
      <c r="N647" s="5">
        <f t="shared" si="52"/>
        <v>2011</v>
      </c>
      <c r="O647" s="2">
        <v>0</v>
      </c>
      <c r="P647">
        <v>20.6</v>
      </c>
    </row>
    <row r="648" spans="1:16" x14ac:dyDescent="0.25">
      <c r="A648" t="s">
        <v>29</v>
      </c>
      <c r="B648" t="s">
        <v>30</v>
      </c>
      <c r="C648">
        <v>2</v>
      </c>
      <c r="D648">
        <v>90</v>
      </c>
      <c r="E648">
        <v>33</v>
      </c>
      <c r="F648">
        <v>88101</v>
      </c>
      <c r="G648">
        <v>1</v>
      </c>
      <c r="H648">
        <v>7</v>
      </c>
      <c r="I648">
        <v>105</v>
      </c>
      <c r="J648">
        <v>117</v>
      </c>
      <c r="K648" s="1">
        <v>40705</v>
      </c>
      <c r="L648" s="5">
        <f t="shared" si="51"/>
        <v>11</v>
      </c>
      <c r="M648" s="5">
        <f t="shared" si="53"/>
        <v>6</v>
      </c>
      <c r="N648" s="5">
        <f t="shared" si="52"/>
        <v>2011</v>
      </c>
      <c r="O648" s="2">
        <v>0</v>
      </c>
      <c r="P648">
        <v>2.8</v>
      </c>
    </row>
    <row r="649" spans="1:16" x14ac:dyDescent="0.25">
      <c r="A649" t="s">
        <v>29</v>
      </c>
      <c r="B649" t="s">
        <v>30</v>
      </c>
      <c r="C649">
        <v>2</v>
      </c>
      <c r="D649">
        <v>90</v>
      </c>
      <c r="E649">
        <v>33</v>
      </c>
      <c r="F649">
        <v>88101</v>
      </c>
      <c r="G649">
        <v>1</v>
      </c>
      <c r="H649">
        <v>7</v>
      </c>
      <c r="I649">
        <v>105</v>
      </c>
      <c r="J649">
        <v>117</v>
      </c>
      <c r="K649" s="1">
        <v>40708</v>
      </c>
      <c r="L649" s="5">
        <f t="shared" si="51"/>
        <v>14</v>
      </c>
      <c r="M649" s="5">
        <f t="shared" si="53"/>
        <v>6</v>
      </c>
      <c r="N649" s="5">
        <f t="shared" si="52"/>
        <v>2011</v>
      </c>
      <c r="O649" s="2">
        <v>0</v>
      </c>
      <c r="P649">
        <v>1.6</v>
      </c>
    </row>
    <row r="650" spans="1:16" x14ac:dyDescent="0.25">
      <c r="A650" t="s">
        <v>29</v>
      </c>
      <c r="B650" t="s">
        <v>30</v>
      </c>
      <c r="C650">
        <v>2</v>
      </c>
      <c r="D650">
        <v>90</v>
      </c>
      <c r="E650">
        <v>33</v>
      </c>
      <c r="F650">
        <v>88101</v>
      </c>
      <c r="G650">
        <v>1</v>
      </c>
      <c r="H650">
        <v>7</v>
      </c>
      <c r="I650">
        <v>105</v>
      </c>
      <c r="J650">
        <v>117</v>
      </c>
      <c r="K650" s="1">
        <v>40711</v>
      </c>
      <c r="L650" s="5">
        <f t="shared" si="51"/>
        <v>17</v>
      </c>
      <c r="M650" s="5">
        <f t="shared" si="53"/>
        <v>6</v>
      </c>
      <c r="N650" s="5">
        <f t="shared" si="52"/>
        <v>2011</v>
      </c>
      <c r="O650" s="2">
        <v>0</v>
      </c>
      <c r="P650">
        <v>2.6</v>
      </c>
    </row>
    <row r="651" spans="1:16" x14ac:dyDescent="0.25">
      <c r="A651" t="s">
        <v>29</v>
      </c>
      <c r="B651" t="s">
        <v>30</v>
      </c>
      <c r="C651">
        <v>2</v>
      </c>
      <c r="D651">
        <v>90</v>
      </c>
      <c r="E651">
        <v>33</v>
      </c>
      <c r="F651">
        <v>88101</v>
      </c>
      <c r="G651">
        <v>1</v>
      </c>
      <c r="H651">
        <v>7</v>
      </c>
      <c r="I651">
        <v>105</v>
      </c>
      <c r="J651">
        <v>117</v>
      </c>
      <c r="K651" s="1">
        <v>40714</v>
      </c>
      <c r="L651" s="5">
        <f t="shared" si="51"/>
        <v>20</v>
      </c>
      <c r="M651" s="5">
        <f t="shared" si="53"/>
        <v>6</v>
      </c>
      <c r="N651" s="5">
        <f t="shared" si="52"/>
        <v>2011</v>
      </c>
      <c r="O651" s="2">
        <v>0</v>
      </c>
      <c r="P651">
        <v>2.7</v>
      </c>
    </row>
    <row r="652" spans="1:16" x14ac:dyDescent="0.25">
      <c r="A652" t="s">
        <v>29</v>
      </c>
      <c r="B652" t="s">
        <v>30</v>
      </c>
      <c r="C652">
        <v>2</v>
      </c>
      <c r="D652">
        <v>90</v>
      </c>
      <c r="E652">
        <v>33</v>
      </c>
      <c r="F652">
        <v>88101</v>
      </c>
      <c r="G652">
        <v>1</v>
      </c>
      <c r="H652">
        <v>7</v>
      </c>
      <c r="I652">
        <v>105</v>
      </c>
      <c r="J652">
        <v>117</v>
      </c>
      <c r="K652" s="1">
        <v>40717</v>
      </c>
      <c r="L652" s="5">
        <f t="shared" si="51"/>
        <v>23</v>
      </c>
      <c r="M652" s="5">
        <f t="shared" si="53"/>
        <v>6</v>
      </c>
      <c r="N652" s="5">
        <f t="shared" si="52"/>
        <v>2011</v>
      </c>
      <c r="O652" s="2">
        <v>0</v>
      </c>
      <c r="P652">
        <v>1.3</v>
      </c>
    </row>
    <row r="653" spans="1:16" x14ac:dyDescent="0.25">
      <c r="A653" t="s">
        <v>29</v>
      </c>
      <c r="B653" t="s">
        <v>30</v>
      </c>
      <c r="C653">
        <v>2</v>
      </c>
      <c r="D653">
        <v>90</v>
      </c>
      <c r="E653">
        <v>33</v>
      </c>
      <c r="F653">
        <v>88101</v>
      </c>
      <c r="G653">
        <v>1</v>
      </c>
      <c r="H653">
        <v>7</v>
      </c>
      <c r="I653">
        <v>105</v>
      </c>
      <c r="J653">
        <v>117</v>
      </c>
      <c r="K653" s="1">
        <v>40720</v>
      </c>
      <c r="L653" s="5">
        <f t="shared" si="51"/>
        <v>26</v>
      </c>
      <c r="M653" s="5">
        <f t="shared" si="53"/>
        <v>6</v>
      </c>
      <c r="N653" s="5">
        <f t="shared" si="52"/>
        <v>2011</v>
      </c>
      <c r="O653" s="2">
        <v>0</v>
      </c>
      <c r="P653">
        <v>4</v>
      </c>
    </row>
    <row r="654" spans="1:16" x14ac:dyDescent="0.25">
      <c r="A654" t="s">
        <v>29</v>
      </c>
      <c r="B654" t="s">
        <v>30</v>
      </c>
      <c r="C654">
        <v>2</v>
      </c>
      <c r="D654">
        <v>90</v>
      </c>
      <c r="E654">
        <v>33</v>
      </c>
      <c r="F654">
        <v>88101</v>
      </c>
      <c r="G654">
        <v>1</v>
      </c>
      <c r="H654">
        <v>7</v>
      </c>
      <c r="I654">
        <v>105</v>
      </c>
      <c r="J654">
        <v>117</v>
      </c>
      <c r="K654" s="1">
        <v>40723</v>
      </c>
      <c r="L654" s="5">
        <f t="shared" si="51"/>
        <v>29</v>
      </c>
      <c r="M654" s="5">
        <f t="shared" si="53"/>
        <v>6</v>
      </c>
      <c r="N654" s="5">
        <f t="shared" si="52"/>
        <v>2011</v>
      </c>
      <c r="O654" s="2">
        <v>0</v>
      </c>
      <c r="P654">
        <v>1.7</v>
      </c>
    </row>
    <row r="655" spans="1:16" x14ac:dyDescent="0.25">
      <c r="A655" t="s">
        <v>29</v>
      </c>
      <c r="B655" t="s">
        <v>30</v>
      </c>
      <c r="C655">
        <v>2</v>
      </c>
      <c r="D655">
        <v>90</v>
      </c>
      <c r="E655">
        <v>33</v>
      </c>
      <c r="F655">
        <v>88101</v>
      </c>
      <c r="G655">
        <v>1</v>
      </c>
      <c r="H655">
        <v>7</v>
      </c>
      <c r="I655">
        <v>105</v>
      </c>
      <c r="J655">
        <v>117</v>
      </c>
      <c r="K655" s="1">
        <v>40726</v>
      </c>
      <c r="L655" s="5">
        <f t="shared" si="51"/>
        <v>2</v>
      </c>
      <c r="M655" s="5">
        <f t="shared" si="53"/>
        <v>7</v>
      </c>
      <c r="N655" s="5">
        <f t="shared" si="52"/>
        <v>2011</v>
      </c>
      <c r="O655" s="2">
        <v>0</v>
      </c>
      <c r="P655">
        <v>2.6</v>
      </c>
    </row>
    <row r="656" spans="1:16" x14ac:dyDescent="0.25">
      <c r="A656" t="s">
        <v>29</v>
      </c>
      <c r="B656" t="s">
        <v>30</v>
      </c>
      <c r="C656">
        <v>2</v>
      </c>
      <c r="D656">
        <v>90</v>
      </c>
      <c r="E656">
        <v>33</v>
      </c>
      <c r="F656">
        <v>88101</v>
      </c>
      <c r="G656">
        <v>1</v>
      </c>
      <c r="H656">
        <v>7</v>
      </c>
      <c r="I656">
        <v>105</v>
      </c>
      <c r="J656">
        <v>117</v>
      </c>
      <c r="K656" s="1">
        <v>40729</v>
      </c>
      <c r="L656" s="5">
        <f t="shared" si="51"/>
        <v>5</v>
      </c>
      <c r="M656" s="5">
        <f t="shared" si="53"/>
        <v>7</v>
      </c>
      <c r="N656" s="5">
        <f t="shared" si="52"/>
        <v>2011</v>
      </c>
      <c r="O656" s="2">
        <v>0</v>
      </c>
      <c r="P656">
        <v>2</v>
      </c>
    </row>
    <row r="657" spans="1:18" x14ac:dyDescent="0.25">
      <c r="A657" t="s">
        <v>29</v>
      </c>
      <c r="B657" t="s">
        <v>30</v>
      </c>
      <c r="C657">
        <v>2</v>
      </c>
      <c r="D657">
        <v>90</v>
      </c>
      <c r="E657">
        <v>33</v>
      </c>
      <c r="F657">
        <v>88101</v>
      </c>
      <c r="G657">
        <v>1</v>
      </c>
      <c r="H657">
        <v>7</v>
      </c>
      <c r="I657">
        <v>105</v>
      </c>
      <c r="J657">
        <v>117</v>
      </c>
      <c r="K657" s="1">
        <v>40732</v>
      </c>
      <c r="L657" s="5">
        <f t="shared" si="51"/>
        <v>8</v>
      </c>
      <c r="M657" s="5">
        <f t="shared" si="53"/>
        <v>7</v>
      </c>
      <c r="N657" s="5">
        <f t="shared" si="52"/>
        <v>2011</v>
      </c>
      <c r="O657" s="2">
        <v>0</v>
      </c>
      <c r="P657">
        <v>3.3</v>
      </c>
    </row>
    <row r="658" spans="1:18" x14ac:dyDescent="0.25">
      <c r="A658" t="s">
        <v>29</v>
      </c>
      <c r="B658" t="s">
        <v>30</v>
      </c>
      <c r="C658">
        <v>2</v>
      </c>
      <c r="D658">
        <v>90</v>
      </c>
      <c r="E658">
        <v>33</v>
      </c>
      <c r="F658">
        <v>88101</v>
      </c>
      <c r="G658">
        <v>1</v>
      </c>
      <c r="H658">
        <v>7</v>
      </c>
      <c r="I658">
        <v>105</v>
      </c>
      <c r="J658">
        <v>117</v>
      </c>
      <c r="K658" s="1">
        <v>40735</v>
      </c>
      <c r="L658" s="5">
        <f t="shared" si="51"/>
        <v>11</v>
      </c>
      <c r="M658" s="5">
        <f t="shared" si="53"/>
        <v>7</v>
      </c>
      <c r="N658" s="5">
        <f t="shared" si="52"/>
        <v>2011</v>
      </c>
      <c r="O658" s="2">
        <v>0</v>
      </c>
      <c r="P658">
        <v>2.9</v>
      </c>
    </row>
    <row r="659" spans="1:18" x14ac:dyDescent="0.25">
      <c r="A659" t="s">
        <v>29</v>
      </c>
      <c r="B659" t="s">
        <v>30</v>
      </c>
      <c r="C659">
        <v>2</v>
      </c>
      <c r="D659">
        <v>90</v>
      </c>
      <c r="E659">
        <v>33</v>
      </c>
      <c r="F659">
        <v>88101</v>
      </c>
      <c r="G659">
        <v>1</v>
      </c>
      <c r="H659">
        <v>7</v>
      </c>
      <c r="I659">
        <v>105</v>
      </c>
      <c r="J659">
        <v>117</v>
      </c>
      <c r="K659" s="1">
        <v>40738</v>
      </c>
      <c r="L659" s="5">
        <f t="shared" si="51"/>
        <v>14</v>
      </c>
      <c r="M659" s="5">
        <f t="shared" si="53"/>
        <v>7</v>
      </c>
      <c r="N659" s="5">
        <f t="shared" si="52"/>
        <v>2011</v>
      </c>
      <c r="O659" s="2">
        <v>0</v>
      </c>
      <c r="P659">
        <v>2.7</v>
      </c>
    </row>
    <row r="660" spans="1:18" x14ac:dyDescent="0.25">
      <c r="A660" t="s">
        <v>29</v>
      </c>
      <c r="B660" t="s">
        <v>30</v>
      </c>
      <c r="C660">
        <v>2</v>
      </c>
      <c r="D660">
        <v>90</v>
      </c>
      <c r="E660">
        <v>33</v>
      </c>
      <c r="F660">
        <v>88101</v>
      </c>
      <c r="G660">
        <v>1</v>
      </c>
      <c r="H660">
        <v>7</v>
      </c>
      <c r="I660">
        <v>105</v>
      </c>
      <c r="J660">
        <v>117</v>
      </c>
      <c r="K660" s="1">
        <v>40741</v>
      </c>
      <c r="L660" s="5">
        <f t="shared" si="51"/>
        <v>17</v>
      </c>
      <c r="M660" s="5">
        <f t="shared" si="53"/>
        <v>7</v>
      </c>
      <c r="N660" s="5">
        <f t="shared" si="52"/>
        <v>2011</v>
      </c>
      <c r="O660" s="2">
        <v>0</v>
      </c>
      <c r="P660">
        <v>2.5</v>
      </c>
    </row>
    <row r="661" spans="1:18" x14ac:dyDescent="0.25">
      <c r="A661" t="s">
        <v>29</v>
      </c>
      <c r="B661" t="s">
        <v>30</v>
      </c>
      <c r="C661">
        <v>2</v>
      </c>
      <c r="D661">
        <v>90</v>
      </c>
      <c r="E661">
        <v>33</v>
      </c>
      <c r="F661">
        <v>88101</v>
      </c>
      <c r="G661">
        <v>1</v>
      </c>
      <c r="H661">
        <v>7</v>
      </c>
      <c r="I661">
        <v>105</v>
      </c>
      <c r="J661">
        <v>117</v>
      </c>
      <c r="K661" s="1">
        <v>40744</v>
      </c>
      <c r="L661" s="5">
        <f t="shared" si="51"/>
        <v>20</v>
      </c>
      <c r="M661" s="5">
        <f t="shared" si="53"/>
        <v>7</v>
      </c>
      <c r="N661" s="5">
        <f t="shared" si="52"/>
        <v>2011</v>
      </c>
      <c r="O661" s="2">
        <v>0</v>
      </c>
      <c r="P661">
        <v>1.8</v>
      </c>
    </row>
    <row r="662" spans="1:18" x14ac:dyDescent="0.25">
      <c r="A662" t="s">
        <v>29</v>
      </c>
      <c r="B662" t="s">
        <v>30</v>
      </c>
      <c r="C662">
        <v>2</v>
      </c>
      <c r="D662">
        <v>90</v>
      </c>
      <c r="E662">
        <v>33</v>
      </c>
      <c r="F662">
        <v>88101</v>
      </c>
      <c r="G662">
        <v>1</v>
      </c>
      <c r="H662">
        <v>7</v>
      </c>
      <c r="I662">
        <v>105</v>
      </c>
      <c r="J662">
        <v>117</v>
      </c>
      <c r="K662" s="1">
        <v>40747</v>
      </c>
      <c r="L662" s="5">
        <f t="shared" si="51"/>
        <v>23</v>
      </c>
      <c r="M662" s="5">
        <f t="shared" si="53"/>
        <v>7</v>
      </c>
      <c r="N662" s="5">
        <f t="shared" si="52"/>
        <v>2011</v>
      </c>
      <c r="O662" s="2">
        <v>0</v>
      </c>
      <c r="P662">
        <v>7.4</v>
      </c>
    </row>
    <row r="663" spans="1:18" x14ac:dyDescent="0.25">
      <c r="A663" t="s">
        <v>29</v>
      </c>
      <c r="B663" t="s">
        <v>30</v>
      </c>
      <c r="C663">
        <v>2</v>
      </c>
      <c r="D663">
        <v>90</v>
      </c>
      <c r="E663">
        <v>33</v>
      </c>
      <c r="F663">
        <v>88101</v>
      </c>
      <c r="G663">
        <v>1</v>
      </c>
      <c r="H663">
        <v>7</v>
      </c>
      <c r="I663">
        <v>105</v>
      </c>
      <c r="J663">
        <v>117</v>
      </c>
      <c r="K663" s="1">
        <v>40750</v>
      </c>
      <c r="L663" s="5">
        <f t="shared" si="51"/>
        <v>26</v>
      </c>
      <c r="M663" s="5">
        <f t="shared" si="53"/>
        <v>7</v>
      </c>
      <c r="N663" s="5">
        <f t="shared" si="52"/>
        <v>2011</v>
      </c>
      <c r="O663" s="2">
        <v>0</v>
      </c>
      <c r="P663">
        <v>10.1</v>
      </c>
    </row>
    <row r="664" spans="1:18" x14ac:dyDescent="0.25">
      <c r="A664" t="s">
        <v>29</v>
      </c>
      <c r="B664" t="s">
        <v>30</v>
      </c>
      <c r="C664">
        <v>2</v>
      </c>
      <c r="D664">
        <v>90</v>
      </c>
      <c r="E664">
        <v>33</v>
      </c>
      <c r="F664">
        <v>88101</v>
      </c>
      <c r="G664">
        <v>1</v>
      </c>
      <c r="H664">
        <v>7</v>
      </c>
      <c r="I664">
        <v>105</v>
      </c>
      <c r="J664">
        <v>117</v>
      </c>
      <c r="K664" s="1">
        <v>40753</v>
      </c>
      <c r="L664" s="5">
        <f t="shared" si="51"/>
        <v>29</v>
      </c>
      <c r="M664" s="5">
        <f t="shared" ref="M664:M690" si="54">MONTH(K664)</f>
        <v>7</v>
      </c>
      <c r="N664" s="5">
        <f t="shared" si="52"/>
        <v>2011</v>
      </c>
      <c r="O664" s="2">
        <v>0</v>
      </c>
      <c r="P664">
        <v>4.8</v>
      </c>
    </row>
    <row r="665" spans="1:18" x14ac:dyDescent="0.25">
      <c r="A665" t="s">
        <v>29</v>
      </c>
      <c r="B665" t="s">
        <v>30</v>
      </c>
      <c r="C665">
        <v>2</v>
      </c>
      <c r="D665">
        <v>90</v>
      </c>
      <c r="E665">
        <v>33</v>
      </c>
      <c r="F665">
        <v>88101</v>
      </c>
      <c r="G665">
        <v>1</v>
      </c>
      <c r="H665">
        <v>7</v>
      </c>
      <c r="I665">
        <v>105</v>
      </c>
      <c r="J665">
        <v>143</v>
      </c>
      <c r="K665" s="1">
        <v>41062</v>
      </c>
      <c r="L665" s="5">
        <f t="shared" si="51"/>
        <v>2</v>
      </c>
      <c r="M665" s="5">
        <f t="shared" si="54"/>
        <v>6</v>
      </c>
      <c r="N665" s="5">
        <f t="shared" si="52"/>
        <v>2012</v>
      </c>
      <c r="O665" s="2">
        <v>0</v>
      </c>
      <c r="P665">
        <v>1.4</v>
      </c>
      <c r="R665">
        <v>3</v>
      </c>
    </row>
    <row r="666" spans="1:18" x14ac:dyDescent="0.25">
      <c r="A666" t="s">
        <v>29</v>
      </c>
      <c r="B666" t="s">
        <v>30</v>
      </c>
      <c r="C666">
        <v>2</v>
      </c>
      <c r="D666">
        <v>90</v>
      </c>
      <c r="E666">
        <v>33</v>
      </c>
      <c r="F666">
        <v>88101</v>
      </c>
      <c r="G666">
        <v>1</v>
      </c>
      <c r="H666">
        <v>7</v>
      </c>
      <c r="I666">
        <v>105</v>
      </c>
      <c r="J666">
        <v>143</v>
      </c>
      <c r="K666" s="1">
        <v>41065</v>
      </c>
      <c r="L666" s="5">
        <f t="shared" si="51"/>
        <v>5</v>
      </c>
      <c r="M666" s="5">
        <f t="shared" si="54"/>
        <v>6</v>
      </c>
      <c r="N666" s="5">
        <f t="shared" si="52"/>
        <v>2012</v>
      </c>
      <c r="O666" s="2">
        <v>0</v>
      </c>
      <c r="P666">
        <v>3</v>
      </c>
      <c r="R666">
        <v>3</v>
      </c>
    </row>
    <row r="667" spans="1:18" x14ac:dyDescent="0.25">
      <c r="A667" t="s">
        <v>29</v>
      </c>
      <c r="B667" t="s">
        <v>30</v>
      </c>
      <c r="C667">
        <v>2</v>
      </c>
      <c r="D667">
        <v>90</v>
      </c>
      <c r="E667">
        <v>33</v>
      </c>
      <c r="F667">
        <v>88101</v>
      </c>
      <c r="G667">
        <v>1</v>
      </c>
      <c r="H667">
        <v>7</v>
      </c>
      <c r="I667">
        <v>105</v>
      </c>
      <c r="J667">
        <v>143</v>
      </c>
      <c r="K667" s="1">
        <v>41068</v>
      </c>
      <c r="L667" s="5">
        <f t="shared" si="51"/>
        <v>8</v>
      </c>
      <c r="M667" s="5">
        <f t="shared" si="54"/>
        <v>6</v>
      </c>
      <c r="N667" s="5">
        <f t="shared" si="52"/>
        <v>2012</v>
      </c>
      <c r="O667" s="2">
        <v>0</v>
      </c>
      <c r="P667">
        <v>4.5999999999999996</v>
      </c>
      <c r="R667">
        <v>3</v>
      </c>
    </row>
    <row r="668" spans="1:18" x14ac:dyDescent="0.25">
      <c r="A668" t="s">
        <v>29</v>
      </c>
      <c r="B668" t="s">
        <v>30</v>
      </c>
      <c r="C668">
        <v>2</v>
      </c>
      <c r="D668">
        <v>90</v>
      </c>
      <c r="E668">
        <v>33</v>
      </c>
      <c r="F668">
        <v>88101</v>
      </c>
      <c r="G668">
        <v>1</v>
      </c>
      <c r="H668">
        <v>7</v>
      </c>
      <c r="I668">
        <v>105</v>
      </c>
      <c r="J668">
        <v>143</v>
      </c>
      <c r="K668" s="1">
        <v>41071</v>
      </c>
      <c r="L668" s="5">
        <f t="shared" si="51"/>
        <v>11</v>
      </c>
      <c r="M668" s="5">
        <f t="shared" si="54"/>
        <v>6</v>
      </c>
      <c r="N668" s="5">
        <f t="shared" si="52"/>
        <v>2012</v>
      </c>
      <c r="O668" s="2">
        <v>0</v>
      </c>
      <c r="P668">
        <v>3.5</v>
      </c>
      <c r="R668">
        <v>3</v>
      </c>
    </row>
    <row r="669" spans="1:18" x14ac:dyDescent="0.25">
      <c r="A669" t="s">
        <v>29</v>
      </c>
      <c r="B669" t="s">
        <v>30</v>
      </c>
      <c r="C669">
        <v>2</v>
      </c>
      <c r="D669">
        <v>90</v>
      </c>
      <c r="E669">
        <v>33</v>
      </c>
      <c r="F669">
        <v>88101</v>
      </c>
      <c r="G669">
        <v>1</v>
      </c>
      <c r="H669">
        <v>7</v>
      </c>
      <c r="I669">
        <v>105</v>
      </c>
      <c r="J669">
        <v>143</v>
      </c>
      <c r="K669" s="1">
        <v>41074</v>
      </c>
      <c r="L669" s="5">
        <f t="shared" si="51"/>
        <v>14</v>
      </c>
      <c r="M669" s="5">
        <f t="shared" si="54"/>
        <v>6</v>
      </c>
      <c r="N669" s="5">
        <f t="shared" si="52"/>
        <v>2012</v>
      </c>
      <c r="O669" s="2">
        <v>0</v>
      </c>
      <c r="P669">
        <v>1.9</v>
      </c>
      <c r="R669">
        <v>3</v>
      </c>
    </row>
    <row r="670" spans="1:18" x14ac:dyDescent="0.25">
      <c r="A670" t="s">
        <v>29</v>
      </c>
      <c r="B670" t="s">
        <v>30</v>
      </c>
      <c r="C670">
        <v>2</v>
      </c>
      <c r="D670">
        <v>90</v>
      </c>
      <c r="E670">
        <v>33</v>
      </c>
      <c r="F670">
        <v>88101</v>
      </c>
      <c r="G670">
        <v>1</v>
      </c>
      <c r="H670">
        <v>7</v>
      </c>
      <c r="I670">
        <v>105</v>
      </c>
      <c r="J670">
        <v>143</v>
      </c>
      <c r="K670" s="1">
        <v>41077</v>
      </c>
      <c r="L670" s="5">
        <f t="shared" si="51"/>
        <v>17</v>
      </c>
      <c r="M670" s="5">
        <f t="shared" si="54"/>
        <v>6</v>
      </c>
      <c r="N670" s="5">
        <f t="shared" si="52"/>
        <v>2012</v>
      </c>
      <c r="O670" s="2">
        <v>0</v>
      </c>
      <c r="P670">
        <v>2.2000000000000002</v>
      </c>
      <c r="R670">
        <v>3</v>
      </c>
    </row>
    <row r="671" spans="1:18" x14ac:dyDescent="0.25">
      <c r="A671" t="s">
        <v>29</v>
      </c>
      <c r="B671" t="s">
        <v>30</v>
      </c>
      <c r="C671">
        <v>2</v>
      </c>
      <c r="D671">
        <v>90</v>
      </c>
      <c r="E671">
        <v>33</v>
      </c>
      <c r="F671">
        <v>88101</v>
      </c>
      <c r="G671">
        <v>1</v>
      </c>
      <c r="H671">
        <v>7</v>
      </c>
      <c r="I671">
        <v>105</v>
      </c>
      <c r="J671">
        <v>143</v>
      </c>
      <c r="K671" s="1">
        <v>41080</v>
      </c>
      <c r="L671" s="5">
        <f t="shared" si="51"/>
        <v>20</v>
      </c>
      <c r="M671" s="5">
        <f t="shared" si="54"/>
        <v>6</v>
      </c>
      <c r="N671" s="5">
        <f t="shared" si="52"/>
        <v>2012</v>
      </c>
      <c r="O671" s="2">
        <v>0</v>
      </c>
      <c r="P671">
        <v>4.9000000000000004</v>
      </c>
      <c r="R671">
        <v>3</v>
      </c>
    </row>
    <row r="672" spans="1:18" x14ac:dyDescent="0.25">
      <c r="A672" t="s">
        <v>29</v>
      </c>
      <c r="B672" t="s">
        <v>30</v>
      </c>
      <c r="C672">
        <v>2</v>
      </c>
      <c r="D672">
        <v>90</v>
      </c>
      <c r="E672">
        <v>33</v>
      </c>
      <c r="F672">
        <v>88101</v>
      </c>
      <c r="G672">
        <v>1</v>
      </c>
      <c r="H672">
        <v>7</v>
      </c>
      <c r="I672">
        <v>105</v>
      </c>
      <c r="J672">
        <v>143</v>
      </c>
      <c r="K672" s="1">
        <v>41083</v>
      </c>
      <c r="L672" s="5">
        <f t="shared" si="51"/>
        <v>23</v>
      </c>
      <c r="M672" s="5">
        <f t="shared" si="54"/>
        <v>6</v>
      </c>
      <c r="N672" s="5">
        <f t="shared" si="52"/>
        <v>2012</v>
      </c>
      <c r="O672" s="2">
        <v>0</v>
      </c>
      <c r="P672">
        <v>5.6</v>
      </c>
      <c r="R672">
        <v>3</v>
      </c>
    </row>
    <row r="673" spans="1:18" x14ac:dyDescent="0.25">
      <c r="A673" t="s">
        <v>29</v>
      </c>
      <c r="B673" t="s">
        <v>30</v>
      </c>
      <c r="C673">
        <v>2</v>
      </c>
      <c r="D673">
        <v>90</v>
      </c>
      <c r="E673">
        <v>33</v>
      </c>
      <c r="F673">
        <v>88101</v>
      </c>
      <c r="G673">
        <v>1</v>
      </c>
      <c r="H673">
        <v>7</v>
      </c>
      <c r="I673">
        <v>105</v>
      </c>
      <c r="J673">
        <v>143</v>
      </c>
      <c r="K673" s="1">
        <v>41086</v>
      </c>
      <c r="L673" s="5">
        <f t="shared" si="51"/>
        <v>26</v>
      </c>
      <c r="M673" s="5">
        <f t="shared" si="54"/>
        <v>6</v>
      </c>
      <c r="N673" s="5">
        <f t="shared" si="52"/>
        <v>2012</v>
      </c>
      <c r="O673" s="2">
        <v>0</v>
      </c>
      <c r="P673">
        <v>2.2999999999999998</v>
      </c>
      <c r="R673">
        <v>3</v>
      </c>
    </row>
    <row r="674" spans="1:18" x14ac:dyDescent="0.25">
      <c r="A674" t="s">
        <v>29</v>
      </c>
      <c r="B674" t="s">
        <v>30</v>
      </c>
      <c r="C674">
        <v>2</v>
      </c>
      <c r="D674">
        <v>90</v>
      </c>
      <c r="E674">
        <v>33</v>
      </c>
      <c r="F674">
        <v>88101</v>
      </c>
      <c r="G674">
        <v>1</v>
      </c>
      <c r="H674">
        <v>7</v>
      </c>
      <c r="I674">
        <v>105</v>
      </c>
      <c r="J674">
        <v>143</v>
      </c>
      <c r="K674" s="1">
        <v>41089</v>
      </c>
      <c r="L674" s="5">
        <f t="shared" si="51"/>
        <v>29</v>
      </c>
      <c r="M674" s="5">
        <f t="shared" si="54"/>
        <v>6</v>
      </c>
      <c r="N674" s="5">
        <f t="shared" si="52"/>
        <v>2012</v>
      </c>
      <c r="O674" s="2">
        <v>0</v>
      </c>
      <c r="P674">
        <v>2</v>
      </c>
      <c r="R674">
        <v>3</v>
      </c>
    </row>
    <row r="675" spans="1:18" x14ac:dyDescent="0.25">
      <c r="A675" t="s">
        <v>29</v>
      </c>
      <c r="B675" t="s">
        <v>30</v>
      </c>
      <c r="C675">
        <v>2</v>
      </c>
      <c r="D675">
        <v>90</v>
      </c>
      <c r="E675">
        <v>33</v>
      </c>
      <c r="F675">
        <v>88101</v>
      </c>
      <c r="G675">
        <v>1</v>
      </c>
      <c r="H675">
        <v>7</v>
      </c>
      <c r="I675">
        <v>105</v>
      </c>
      <c r="J675">
        <v>143</v>
      </c>
      <c r="K675" s="1">
        <v>41092</v>
      </c>
      <c r="L675" s="5">
        <f t="shared" si="51"/>
        <v>2</v>
      </c>
      <c r="M675" s="5">
        <f t="shared" si="54"/>
        <v>7</v>
      </c>
      <c r="N675" s="5">
        <f t="shared" si="52"/>
        <v>2012</v>
      </c>
      <c r="O675" s="2">
        <v>0</v>
      </c>
      <c r="P675">
        <v>2.2999999999999998</v>
      </c>
      <c r="R675">
        <v>3</v>
      </c>
    </row>
    <row r="676" spans="1:18" x14ac:dyDescent="0.25">
      <c r="A676" t="s">
        <v>29</v>
      </c>
      <c r="B676" t="s">
        <v>30</v>
      </c>
      <c r="C676">
        <v>2</v>
      </c>
      <c r="D676">
        <v>90</v>
      </c>
      <c r="E676">
        <v>33</v>
      </c>
      <c r="F676">
        <v>88101</v>
      </c>
      <c r="G676">
        <v>1</v>
      </c>
      <c r="H676">
        <v>7</v>
      </c>
      <c r="I676">
        <v>105</v>
      </c>
      <c r="J676">
        <v>143</v>
      </c>
      <c r="K676" s="1">
        <v>41095</v>
      </c>
      <c r="L676" s="5">
        <f t="shared" si="51"/>
        <v>5</v>
      </c>
      <c r="M676" s="5">
        <f t="shared" si="54"/>
        <v>7</v>
      </c>
      <c r="N676" s="5">
        <f t="shared" si="52"/>
        <v>2012</v>
      </c>
      <c r="O676" s="2">
        <v>0</v>
      </c>
      <c r="P676">
        <v>1.6</v>
      </c>
      <c r="R676">
        <v>3</v>
      </c>
    </row>
    <row r="677" spans="1:18" x14ac:dyDescent="0.25">
      <c r="A677" t="s">
        <v>29</v>
      </c>
      <c r="B677" t="s">
        <v>30</v>
      </c>
      <c r="C677">
        <v>2</v>
      </c>
      <c r="D677">
        <v>90</v>
      </c>
      <c r="E677">
        <v>33</v>
      </c>
      <c r="F677">
        <v>88101</v>
      </c>
      <c r="G677">
        <v>1</v>
      </c>
      <c r="H677">
        <v>7</v>
      </c>
      <c r="I677">
        <v>105</v>
      </c>
      <c r="J677">
        <v>143</v>
      </c>
      <c r="K677" s="1">
        <v>41098</v>
      </c>
      <c r="L677" s="5">
        <f t="shared" si="51"/>
        <v>8</v>
      </c>
      <c r="M677" s="5">
        <f t="shared" si="54"/>
        <v>7</v>
      </c>
      <c r="N677" s="5">
        <f t="shared" si="52"/>
        <v>2012</v>
      </c>
      <c r="O677" s="2">
        <v>0</v>
      </c>
      <c r="P677">
        <v>1.3</v>
      </c>
      <c r="R677">
        <v>3</v>
      </c>
    </row>
    <row r="678" spans="1:18" x14ac:dyDescent="0.25">
      <c r="A678" t="s">
        <v>29</v>
      </c>
      <c r="B678" t="s">
        <v>30</v>
      </c>
      <c r="C678">
        <v>2</v>
      </c>
      <c r="D678">
        <v>90</v>
      </c>
      <c r="E678">
        <v>33</v>
      </c>
      <c r="F678">
        <v>88101</v>
      </c>
      <c r="G678">
        <v>1</v>
      </c>
      <c r="H678">
        <v>7</v>
      </c>
      <c r="I678">
        <v>105</v>
      </c>
      <c r="J678">
        <v>143</v>
      </c>
      <c r="K678" s="1">
        <v>41101</v>
      </c>
      <c r="L678" s="5">
        <f t="shared" si="51"/>
        <v>11</v>
      </c>
      <c r="M678" s="5">
        <f t="shared" si="54"/>
        <v>7</v>
      </c>
      <c r="N678" s="5">
        <f t="shared" si="52"/>
        <v>2012</v>
      </c>
      <c r="O678" s="2">
        <v>0</v>
      </c>
      <c r="P678">
        <v>1.8</v>
      </c>
      <c r="R678">
        <v>3</v>
      </c>
    </row>
    <row r="679" spans="1:18" x14ac:dyDescent="0.25">
      <c r="A679" t="s">
        <v>29</v>
      </c>
      <c r="B679" t="s">
        <v>30</v>
      </c>
      <c r="C679">
        <v>2</v>
      </c>
      <c r="D679">
        <v>90</v>
      </c>
      <c r="E679">
        <v>33</v>
      </c>
      <c r="F679">
        <v>88101</v>
      </c>
      <c r="G679">
        <v>1</v>
      </c>
      <c r="H679">
        <v>7</v>
      </c>
      <c r="I679">
        <v>105</v>
      </c>
      <c r="J679">
        <v>143</v>
      </c>
      <c r="K679" s="1">
        <v>41104</v>
      </c>
      <c r="L679" s="5">
        <f t="shared" si="51"/>
        <v>14</v>
      </c>
      <c r="M679" s="5">
        <f t="shared" si="54"/>
        <v>7</v>
      </c>
      <c r="N679" s="5">
        <f t="shared" si="52"/>
        <v>2012</v>
      </c>
      <c r="O679" s="2">
        <v>0</v>
      </c>
      <c r="P679">
        <v>1.6</v>
      </c>
      <c r="R679">
        <v>3</v>
      </c>
    </row>
    <row r="680" spans="1:18" x14ac:dyDescent="0.25">
      <c r="A680" t="s">
        <v>29</v>
      </c>
      <c r="B680" t="s">
        <v>30</v>
      </c>
      <c r="C680">
        <v>2</v>
      </c>
      <c r="D680">
        <v>90</v>
      </c>
      <c r="E680">
        <v>33</v>
      </c>
      <c r="F680">
        <v>88101</v>
      </c>
      <c r="G680">
        <v>1</v>
      </c>
      <c r="H680">
        <v>7</v>
      </c>
      <c r="I680">
        <v>105</v>
      </c>
      <c r="J680">
        <v>143</v>
      </c>
      <c r="K680" s="1">
        <v>41107</v>
      </c>
      <c r="L680" s="5">
        <f t="shared" si="51"/>
        <v>17</v>
      </c>
      <c r="M680" s="5">
        <f t="shared" si="54"/>
        <v>7</v>
      </c>
      <c r="N680" s="5">
        <f t="shared" si="52"/>
        <v>2012</v>
      </c>
      <c r="O680" s="2">
        <v>0</v>
      </c>
      <c r="P680">
        <v>1.1000000000000001</v>
      </c>
      <c r="R680">
        <v>3</v>
      </c>
    </row>
    <row r="681" spans="1:18" x14ac:dyDescent="0.25">
      <c r="A681" t="s">
        <v>29</v>
      </c>
      <c r="B681" t="s">
        <v>30</v>
      </c>
      <c r="C681">
        <v>2</v>
      </c>
      <c r="D681">
        <v>90</v>
      </c>
      <c r="E681">
        <v>33</v>
      </c>
      <c r="F681">
        <v>88101</v>
      </c>
      <c r="G681">
        <v>1</v>
      </c>
      <c r="H681">
        <v>7</v>
      </c>
      <c r="I681">
        <v>105</v>
      </c>
      <c r="J681">
        <v>143</v>
      </c>
      <c r="K681" s="1">
        <v>41110</v>
      </c>
      <c r="L681" s="5">
        <f t="shared" si="51"/>
        <v>20</v>
      </c>
      <c r="M681" s="5">
        <f t="shared" si="54"/>
        <v>7</v>
      </c>
      <c r="N681" s="5">
        <f t="shared" si="52"/>
        <v>2012</v>
      </c>
      <c r="O681" s="2">
        <v>0</v>
      </c>
      <c r="P681">
        <v>2.2999999999999998</v>
      </c>
      <c r="R681">
        <v>3</v>
      </c>
    </row>
    <row r="682" spans="1:18" x14ac:dyDescent="0.25">
      <c r="A682" t="s">
        <v>29</v>
      </c>
      <c r="B682" t="s">
        <v>30</v>
      </c>
      <c r="C682">
        <v>2</v>
      </c>
      <c r="D682">
        <v>90</v>
      </c>
      <c r="E682">
        <v>33</v>
      </c>
      <c r="F682">
        <v>88101</v>
      </c>
      <c r="G682">
        <v>1</v>
      </c>
      <c r="H682">
        <v>7</v>
      </c>
      <c r="I682">
        <v>105</v>
      </c>
      <c r="J682">
        <v>143</v>
      </c>
      <c r="K682" s="1">
        <v>41113</v>
      </c>
      <c r="L682" s="5">
        <f t="shared" si="51"/>
        <v>23</v>
      </c>
      <c r="M682" s="5">
        <f t="shared" si="54"/>
        <v>7</v>
      </c>
      <c r="N682" s="5">
        <f t="shared" si="52"/>
        <v>2012</v>
      </c>
      <c r="O682" s="2">
        <v>0</v>
      </c>
      <c r="P682">
        <v>0.8</v>
      </c>
      <c r="R682">
        <v>3</v>
      </c>
    </row>
    <row r="683" spans="1:18" x14ac:dyDescent="0.25">
      <c r="A683" t="s">
        <v>29</v>
      </c>
      <c r="B683" t="s">
        <v>30</v>
      </c>
      <c r="C683">
        <v>2</v>
      </c>
      <c r="D683">
        <v>90</v>
      </c>
      <c r="E683">
        <v>33</v>
      </c>
      <c r="F683">
        <v>88101</v>
      </c>
      <c r="G683">
        <v>1</v>
      </c>
      <c r="H683">
        <v>7</v>
      </c>
      <c r="I683">
        <v>105</v>
      </c>
      <c r="J683">
        <v>143</v>
      </c>
      <c r="K683" s="1">
        <v>41116</v>
      </c>
      <c r="L683" s="5">
        <f t="shared" si="51"/>
        <v>26</v>
      </c>
      <c r="M683" s="5">
        <f t="shared" si="54"/>
        <v>7</v>
      </c>
      <c r="N683" s="5">
        <f t="shared" si="52"/>
        <v>2012</v>
      </c>
      <c r="O683" s="2">
        <v>0</v>
      </c>
      <c r="P683">
        <v>4.4000000000000004</v>
      </c>
      <c r="R683">
        <v>3</v>
      </c>
    </row>
    <row r="684" spans="1:18" x14ac:dyDescent="0.25">
      <c r="A684" t="s">
        <v>29</v>
      </c>
      <c r="B684" t="s">
        <v>30</v>
      </c>
      <c r="C684">
        <v>2</v>
      </c>
      <c r="D684">
        <v>90</v>
      </c>
      <c r="E684">
        <v>33</v>
      </c>
      <c r="F684">
        <v>88101</v>
      </c>
      <c r="G684">
        <v>1</v>
      </c>
      <c r="H684">
        <v>7</v>
      </c>
      <c r="I684">
        <v>105</v>
      </c>
      <c r="J684">
        <v>143</v>
      </c>
      <c r="K684" s="1">
        <v>41119</v>
      </c>
      <c r="L684" s="5">
        <f t="shared" si="51"/>
        <v>29</v>
      </c>
      <c r="M684" s="5">
        <f t="shared" si="54"/>
        <v>7</v>
      </c>
      <c r="N684" s="5">
        <f t="shared" si="52"/>
        <v>2012</v>
      </c>
      <c r="O684" s="2">
        <v>0</v>
      </c>
      <c r="P684">
        <v>3.7</v>
      </c>
      <c r="R684">
        <v>3</v>
      </c>
    </row>
    <row r="685" spans="1:18" x14ac:dyDescent="0.25">
      <c r="A685" t="s">
        <v>29</v>
      </c>
      <c r="B685" t="s">
        <v>30</v>
      </c>
      <c r="C685">
        <v>2</v>
      </c>
      <c r="D685">
        <v>90</v>
      </c>
      <c r="E685">
        <v>33</v>
      </c>
      <c r="F685">
        <v>88101</v>
      </c>
      <c r="G685">
        <v>1</v>
      </c>
      <c r="H685">
        <v>7</v>
      </c>
      <c r="I685">
        <v>105</v>
      </c>
      <c r="J685">
        <v>143</v>
      </c>
      <c r="K685" s="1">
        <v>41122</v>
      </c>
      <c r="L685" s="5">
        <f t="shared" si="51"/>
        <v>1</v>
      </c>
      <c r="M685" s="5">
        <f t="shared" si="54"/>
        <v>8</v>
      </c>
      <c r="N685" s="5">
        <f t="shared" si="52"/>
        <v>2012</v>
      </c>
      <c r="O685" s="2">
        <v>0</v>
      </c>
      <c r="P685">
        <v>2.4</v>
      </c>
      <c r="R685">
        <v>3</v>
      </c>
    </row>
    <row r="686" spans="1:18" x14ac:dyDescent="0.25">
      <c r="A686" t="s">
        <v>29</v>
      </c>
      <c r="B686" t="s">
        <v>30</v>
      </c>
      <c r="C686">
        <v>2</v>
      </c>
      <c r="D686">
        <v>90</v>
      </c>
      <c r="E686">
        <v>33</v>
      </c>
      <c r="F686">
        <v>88101</v>
      </c>
      <c r="G686">
        <v>1</v>
      </c>
      <c r="H686">
        <v>7</v>
      </c>
      <c r="I686">
        <v>105</v>
      </c>
      <c r="J686">
        <v>143</v>
      </c>
      <c r="K686" s="1">
        <v>41125</v>
      </c>
      <c r="L686" s="5">
        <f t="shared" si="51"/>
        <v>4</v>
      </c>
      <c r="M686" s="5">
        <f t="shared" si="54"/>
        <v>8</v>
      </c>
      <c r="N686" s="5">
        <f t="shared" si="52"/>
        <v>2012</v>
      </c>
      <c r="O686" s="2">
        <v>0</v>
      </c>
      <c r="P686">
        <v>2.6</v>
      </c>
      <c r="R686">
        <v>3</v>
      </c>
    </row>
    <row r="687" spans="1:18" x14ac:dyDescent="0.25">
      <c r="A687" t="s">
        <v>29</v>
      </c>
      <c r="B687" t="s">
        <v>30</v>
      </c>
      <c r="C687">
        <v>2</v>
      </c>
      <c r="D687">
        <v>90</v>
      </c>
      <c r="E687">
        <v>33</v>
      </c>
      <c r="F687">
        <v>88101</v>
      </c>
      <c r="G687">
        <v>1</v>
      </c>
      <c r="H687">
        <v>7</v>
      </c>
      <c r="I687">
        <v>105</v>
      </c>
      <c r="J687">
        <v>143</v>
      </c>
      <c r="K687" s="1">
        <v>41128</v>
      </c>
      <c r="L687" s="5">
        <f t="shared" si="51"/>
        <v>7</v>
      </c>
      <c r="M687" s="5">
        <f t="shared" si="54"/>
        <v>8</v>
      </c>
      <c r="N687" s="5">
        <f t="shared" si="52"/>
        <v>2012</v>
      </c>
      <c r="O687" s="2">
        <v>0</v>
      </c>
      <c r="P687">
        <v>2</v>
      </c>
      <c r="R687">
        <v>3</v>
      </c>
    </row>
    <row r="688" spans="1:18" x14ac:dyDescent="0.25">
      <c r="A688" t="s">
        <v>29</v>
      </c>
      <c r="B688" t="s">
        <v>30</v>
      </c>
      <c r="C688">
        <v>2</v>
      </c>
      <c r="D688">
        <v>90</v>
      </c>
      <c r="E688">
        <v>33</v>
      </c>
      <c r="F688">
        <v>88101</v>
      </c>
      <c r="G688">
        <v>1</v>
      </c>
      <c r="H688">
        <v>7</v>
      </c>
      <c r="I688">
        <v>105</v>
      </c>
      <c r="J688">
        <v>143</v>
      </c>
      <c r="K688" s="1">
        <v>41131</v>
      </c>
      <c r="L688" s="5">
        <f t="shared" si="51"/>
        <v>10</v>
      </c>
      <c r="M688" s="5">
        <f t="shared" si="54"/>
        <v>8</v>
      </c>
      <c r="N688" s="5">
        <f t="shared" si="52"/>
        <v>2012</v>
      </c>
      <c r="O688" s="2">
        <v>0</v>
      </c>
      <c r="P688">
        <v>2.9</v>
      </c>
      <c r="R688">
        <v>3</v>
      </c>
    </row>
    <row r="689" spans="1:21" x14ac:dyDescent="0.25">
      <c r="A689" t="s">
        <v>29</v>
      </c>
      <c r="B689" t="s">
        <v>30</v>
      </c>
      <c r="C689">
        <v>2</v>
      </c>
      <c r="D689">
        <v>90</v>
      </c>
      <c r="E689">
        <v>33</v>
      </c>
      <c r="F689">
        <v>88101</v>
      </c>
      <c r="G689">
        <v>1</v>
      </c>
      <c r="H689">
        <v>7</v>
      </c>
      <c r="I689">
        <v>105</v>
      </c>
      <c r="J689">
        <v>143</v>
      </c>
      <c r="K689" s="1">
        <v>41134</v>
      </c>
      <c r="L689" s="5">
        <f t="shared" si="51"/>
        <v>13</v>
      </c>
      <c r="M689" s="5">
        <f t="shared" si="54"/>
        <v>8</v>
      </c>
      <c r="N689" s="5">
        <f t="shared" si="52"/>
        <v>2012</v>
      </c>
      <c r="O689" s="2">
        <v>0</v>
      </c>
      <c r="P689">
        <v>5.0999999999999996</v>
      </c>
      <c r="R689">
        <v>3</v>
      </c>
    </row>
    <row r="690" spans="1:21" x14ac:dyDescent="0.25">
      <c r="A690" t="s">
        <v>29</v>
      </c>
      <c r="B690" t="s">
        <v>30</v>
      </c>
      <c r="C690">
        <v>2</v>
      </c>
      <c r="D690">
        <v>90</v>
      </c>
      <c r="E690">
        <v>33</v>
      </c>
      <c r="F690">
        <v>88101</v>
      </c>
      <c r="G690">
        <v>1</v>
      </c>
      <c r="H690">
        <v>7</v>
      </c>
      <c r="I690">
        <v>105</v>
      </c>
      <c r="J690">
        <v>143</v>
      </c>
      <c r="K690" s="1">
        <v>41137</v>
      </c>
      <c r="L690" s="5">
        <f t="shared" si="51"/>
        <v>16</v>
      </c>
      <c r="M690" s="5">
        <f t="shared" si="54"/>
        <v>8</v>
      </c>
      <c r="N690" s="5">
        <f t="shared" si="52"/>
        <v>2012</v>
      </c>
      <c r="O690" s="2">
        <v>0</v>
      </c>
      <c r="P690">
        <v>4</v>
      </c>
      <c r="R690">
        <v>3</v>
      </c>
    </row>
    <row r="691" spans="1:21" x14ac:dyDescent="0.25">
      <c r="A691" t="s">
        <v>29</v>
      </c>
      <c r="B691" t="s">
        <v>30</v>
      </c>
      <c r="C691">
        <v>2</v>
      </c>
      <c r="D691">
        <v>90</v>
      </c>
      <c r="E691">
        <v>33</v>
      </c>
      <c r="F691">
        <v>88101</v>
      </c>
      <c r="G691">
        <v>1</v>
      </c>
      <c r="H691">
        <v>7</v>
      </c>
      <c r="I691">
        <v>105</v>
      </c>
      <c r="J691">
        <v>143</v>
      </c>
      <c r="K691" s="1">
        <v>41143</v>
      </c>
      <c r="L691" s="5">
        <f t="shared" si="51"/>
        <v>22</v>
      </c>
      <c r="M691" s="5">
        <f t="shared" ref="M691:M694" si="55">MONTH(K691)</f>
        <v>8</v>
      </c>
      <c r="N691" s="5">
        <f t="shared" si="52"/>
        <v>2012</v>
      </c>
      <c r="O691" s="2">
        <v>0</v>
      </c>
      <c r="P691">
        <v>3.2</v>
      </c>
      <c r="R691">
        <v>3</v>
      </c>
    </row>
    <row r="692" spans="1:21" x14ac:dyDescent="0.25">
      <c r="A692" t="s">
        <v>29</v>
      </c>
      <c r="B692" t="s">
        <v>30</v>
      </c>
      <c r="C692">
        <v>2</v>
      </c>
      <c r="D692">
        <v>90</v>
      </c>
      <c r="E692">
        <v>33</v>
      </c>
      <c r="F692">
        <v>88101</v>
      </c>
      <c r="G692">
        <v>1</v>
      </c>
      <c r="H692">
        <v>7</v>
      </c>
      <c r="I692">
        <v>105</v>
      </c>
      <c r="J692">
        <v>143</v>
      </c>
      <c r="K692" s="1">
        <v>41146</v>
      </c>
      <c r="L692" s="5">
        <f t="shared" si="51"/>
        <v>25</v>
      </c>
      <c r="M692" s="5">
        <f t="shared" si="55"/>
        <v>8</v>
      </c>
      <c r="N692" s="5">
        <f t="shared" si="52"/>
        <v>2012</v>
      </c>
      <c r="O692" s="2">
        <v>0</v>
      </c>
      <c r="P692">
        <v>26.9</v>
      </c>
      <c r="R692">
        <v>3</v>
      </c>
      <c r="T692" t="s">
        <v>32</v>
      </c>
      <c r="U692" s="6" t="s">
        <v>40</v>
      </c>
    </row>
    <row r="693" spans="1:21" x14ac:dyDescent="0.25">
      <c r="A693" t="s">
        <v>29</v>
      </c>
      <c r="B693" t="s">
        <v>30</v>
      </c>
      <c r="C693">
        <v>2</v>
      </c>
      <c r="D693">
        <v>90</v>
      </c>
      <c r="E693">
        <v>33</v>
      </c>
      <c r="F693">
        <v>88101</v>
      </c>
      <c r="G693">
        <v>1</v>
      </c>
      <c r="H693">
        <v>7</v>
      </c>
      <c r="I693">
        <v>105</v>
      </c>
      <c r="J693">
        <v>143</v>
      </c>
      <c r="K693" s="1">
        <v>41149</v>
      </c>
      <c r="L693" s="5">
        <f t="shared" si="51"/>
        <v>28</v>
      </c>
      <c r="M693" s="5">
        <f t="shared" si="55"/>
        <v>8</v>
      </c>
      <c r="N693" s="5">
        <f t="shared" si="52"/>
        <v>2012</v>
      </c>
      <c r="O693" s="2">
        <v>0</v>
      </c>
      <c r="P693">
        <v>1.2</v>
      </c>
      <c r="R693">
        <v>3</v>
      </c>
    </row>
    <row r="694" spans="1:21" x14ac:dyDescent="0.25">
      <c r="A694" t="s">
        <v>29</v>
      </c>
      <c r="B694" t="s">
        <v>30</v>
      </c>
      <c r="C694">
        <v>2</v>
      </c>
      <c r="D694">
        <v>90</v>
      </c>
      <c r="E694">
        <v>33</v>
      </c>
      <c r="F694">
        <v>88101</v>
      </c>
      <c r="G694">
        <v>1</v>
      </c>
      <c r="H694">
        <v>7</v>
      </c>
      <c r="I694">
        <v>105</v>
      </c>
      <c r="J694">
        <v>143</v>
      </c>
      <c r="K694" s="1">
        <v>41152</v>
      </c>
      <c r="L694" s="5">
        <f t="shared" si="51"/>
        <v>31</v>
      </c>
      <c r="M694" s="5">
        <f t="shared" si="55"/>
        <v>8</v>
      </c>
      <c r="N694" s="5">
        <f t="shared" si="52"/>
        <v>2012</v>
      </c>
      <c r="O694" s="2">
        <v>0</v>
      </c>
      <c r="P694">
        <v>1</v>
      </c>
      <c r="R694">
        <v>3</v>
      </c>
    </row>
    <row r="695" spans="1:21" x14ac:dyDescent="0.25">
      <c r="A695" t="s">
        <v>29</v>
      </c>
      <c r="B695" t="s">
        <v>30</v>
      </c>
      <c r="C695">
        <v>2</v>
      </c>
      <c r="D695">
        <v>90</v>
      </c>
      <c r="E695">
        <v>34</v>
      </c>
      <c r="F695">
        <v>88101</v>
      </c>
      <c r="G695">
        <v>1</v>
      </c>
      <c r="H695">
        <v>7</v>
      </c>
      <c r="I695">
        <v>105</v>
      </c>
      <c r="J695">
        <v>117</v>
      </c>
      <c r="K695" s="1">
        <v>40330</v>
      </c>
      <c r="L695" s="5">
        <f t="shared" si="51"/>
        <v>1</v>
      </c>
      <c r="M695" s="5">
        <f t="shared" ref="M695:M725" si="56">MONTH(K695)</f>
        <v>6</v>
      </c>
      <c r="N695" s="5">
        <f t="shared" si="52"/>
        <v>2010</v>
      </c>
      <c r="O695" s="2">
        <v>0</v>
      </c>
      <c r="P695">
        <v>22.9</v>
      </c>
      <c r="U695" t="s">
        <v>31</v>
      </c>
    </row>
    <row r="696" spans="1:21" x14ac:dyDescent="0.25">
      <c r="A696" t="s">
        <v>29</v>
      </c>
      <c r="B696" t="s">
        <v>30</v>
      </c>
      <c r="C696">
        <v>2</v>
      </c>
      <c r="D696">
        <v>90</v>
      </c>
      <c r="E696">
        <v>34</v>
      </c>
      <c r="F696">
        <v>88101</v>
      </c>
      <c r="G696">
        <v>1</v>
      </c>
      <c r="H696">
        <v>7</v>
      </c>
      <c r="I696">
        <v>105</v>
      </c>
      <c r="J696">
        <v>117</v>
      </c>
      <c r="K696" s="1">
        <v>40333</v>
      </c>
      <c r="L696" s="5">
        <f t="shared" si="51"/>
        <v>4</v>
      </c>
      <c r="M696" s="5">
        <f t="shared" si="56"/>
        <v>6</v>
      </c>
      <c r="N696" s="5">
        <f t="shared" si="52"/>
        <v>2010</v>
      </c>
      <c r="O696" s="2">
        <v>0</v>
      </c>
      <c r="P696">
        <v>11.5</v>
      </c>
    </row>
    <row r="697" spans="1:21" x14ac:dyDescent="0.25">
      <c r="A697" t="s">
        <v>29</v>
      </c>
      <c r="B697" t="s">
        <v>30</v>
      </c>
      <c r="C697">
        <v>2</v>
      </c>
      <c r="D697">
        <v>90</v>
      </c>
      <c r="E697">
        <v>34</v>
      </c>
      <c r="F697">
        <v>88101</v>
      </c>
      <c r="G697">
        <v>1</v>
      </c>
      <c r="H697">
        <v>7</v>
      </c>
      <c r="I697">
        <v>105</v>
      </c>
      <c r="J697">
        <v>117</v>
      </c>
      <c r="K697" s="1">
        <v>40336</v>
      </c>
      <c r="L697" s="5">
        <f t="shared" si="51"/>
        <v>7</v>
      </c>
      <c r="M697" s="5">
        <f t="shared" si="56"/>
        <v>6</v>
      </c>
      <c r="N697" s="5">
        <f t="shared" si="52"/>
        <v>2010</v>
      </c>
      <c r="O697" s="2">
        <v>0</v>
      </c>
      <c r="P697">
        <v>9.5</v>
      </c>
    </row>
    <row r="698" spans="1:21" x14ac:dyDescent="0.25">
      <c r="A698" t="s">
        <v>29</v>
      </c>
      <c r="B698" t="s">
        <v>30</v>
      </c>
      <c r="C698">
        <v>2</v>
      </c>
      <c r="D698">
        <v>90</v>
      </c>
      <c r="E698">
        <v>34</v>
      </c>
      <c r="F698">
        <v>88101</v>
      </c>
      <c r="G698">
        <v>1</v>
      </c>
      <c r="H698">
        <v>7</v>
      </c>
      <c r="I698">
        <v>105</v>
      </c>
      <c r="J698">
        <v>117</v>
      </c>
      <c r="K698" s="1">
        <v>40339</v>
      </c>
      <c r="L698" s="5">
        <f t="shared" si="51"/>
        <v>10</v>
      </c>
      <c r="M698" s="5">
        <f t="shared" si="56"/>
        <v>6</v>
      </c>
      <c r="N698" s="5">
        <f t="shared" si="52"/>
        <v>2010</v>
      </c>
      <c r="O698" s="2">
        <v>0</v>
      </c>
      <c r="P698">
        <v>4.5</v>
      </c>
    </row>
    <row r="699" spans="1:21" x14ac:dyDescent="0.25">
      <c r="A699" t="s">
        <v>29</v>
      </c>
      <c r="B699" t="s">
        <v>30</v>
      </c>
      <c r="C699">
        <v>2</v>
      </c>
      <c r="D699">
        <v>90</v>
      </c>
      <c r="E699">
        <v>34</v>
      </c>
      <c r="F699">
        <v>88101</v>
      </c>
      <c r="G699">
        <v>1</v>
      </c>
      <c r="H699">
        <v>7</v>
      </c>
      <c r="I699">
        <v>105</v>
      </c>
      <c r="J699">
        <v>117</v>
      </c>
      <c r="K699" s="1">
        <v>40342</v>
      </c>
      <c r="L699" s="5">
        <f t="shared" si="51"/>
        <v>13</v>
      </c>
      <c r="M699" s="5">
        <f t="shared" si="56"/>
        <v>6</v>
      </c>
      <c r="N699" s="5">
        <f t="shared" si="52"/>
        <v>2010</v>
      </c>
      <c r="O699" s="2">
        <v>0</v>
      </c>
      <c r="P699">
        <v>2.9</v>
      </c>
    </row>
    <row r="700" spans="1:21" x14ac:dyDescent="0.25">
      <c r="A700" t="s">
        <v>29</v>
      </c>
      <c r="B700" t="s">
        <v>30</v>
      </c>
      <c r="C700">
        <v>2</v>
      </c>
      <c r="D700">
        <v>90</v>
      </c>
      <c r="E700">
        <v>34</v>
      </c>
      <c r="F700">
        <v>88101</v>
      </c>
      <c r="G700">
        <v>1</v>
      </c>
      <c r="H700">
        <v>7</v>
      </c>
      <c r="I700">
        <v>105</v>
      </c>
      <c r="J700">
        <v>117</v>
      </c>
      <c r="K700" s="1">
        <v>40345</v>
      </c>
      <c r="L700" s="5">
        <f t="shared" si="51"/>
        <v>16</v>
      </c>
      <c r="M700" s="5">
        <f t="shared" si="56"/>
        <v>6</v>
      </c>
      <c r="N700" s="5">
        <f t="shared" si="52"/>
        <v>2010</v>
      </c>
      <c r="O700" s="2">
        <v>0</v>
      </c>
      <c r="P700">
        <v>1.3</v>
      </c>
      <c r="U700" t="s">
        <v>31</v>
      </c>
    </row>
    <row r="701" spans="1:21" x14ac:dyDescent="0.25">
      <c r="A701" t="s">
        <v>29</v>
      </c>
      <c r="B701" t="s">
        <v>30</v>
      </c>
      <c r="C701">
        <v>2</v>
      </c>
      <c r="D701">
        <v>90</v>
      </c>
      <c r="E701">
        <v>34</v>
      </c>
      <c r="F701">
        <v>88101</v>
      </c>
      <c r="G701">
        <v>1</v>
      </c>
      <c r="H701">
        <v>7</v>
      </c>
      <c r="I701">
        <v>105</v>
      </c>
      <c r="J701">
        <v>117</v>
      </c>
      <c r="K701" s="1">
        <v>40348</v>
      </c>
      <c r="L701" s="5">
        <f t="shared" si="51"/>
        <v>19</v>
      </c>
      <c r="M701" s="5">
        <f t="shared" si="56"/>
        <v>6</v>
      </c>
      <c r="N701" s="5">
        <f t="shared" si="52"/>
        <v>2010</v>
      </c>
      <c r="O701" s="2">
        <v>0</v>
      </c>
      <c r="P701">
        <v>9</v>
      </c>
      <c r="U701" t="s">
        <v>31</v>
      </c>
    </row>
    <row r="702" spans="1:21" x14ac:dyDescent="0.25">
      <c r="A702" t="s">
        <v>29</v>
      </c>
      <c r="B702" t="s">
        <v>30</v>
      </c>
      <c r="C702">
        <v>2</v>
      </c>
      <c r="D702">
        <v>90</v>
      </c>
      <c r="E702">
        <v>34</v>
      </c>
      <c r="F702">
        <v>88101</v>
      </c>
      <c r="G702">
        <v>1</v>
      </c>
      <c r="H702">
        <v>7</v>
      </c>
      <c r="I702">
        <v>105</v>
      </c>
      <c r="J702">
        <v>117</v>
      </c>
      <c r="K702" s="1">
        <v>40351</v>
      </c>
      <c r="L702" s="5">
        <f t="shared" si="51"/>
        <v>22</v>
      </c>
      <c r="M702" s="5">
        <f t="shared" si="56"/>
        <v>6</v>
      </c>
      <c r="N702" s="5">
        <f t="shared" si="52"/>
        <v>2010</v>
      </c>
      <c r="O702" s="2">
        <v>0</v>
      </c>
      <c r="P702">
        <v>3.7</v>
      </c>
      <c r="U702" t="s">
        <v>31</v>
      </c>
    </row>
    <row r="703" spans="1:21" x14ac:dyDescent="0.25">
      <c r="A703" t="s">
        <v>29</v>
      </c>
      <c r="B703" t="s">
        <v>30</v>
      </c>
      <c r="C703">
        <v>2</v>
      </c>
      <c r="D703">
        <v>90</v>
      </c>
      <c r="E703">
        <v>34</v>
      </c>
      <c r="F703">
        <v>88101</v>
      </c>
      <c r="G703">
        <v>1</v>
      </c>
      <c r="H703">
        <v>7</v>
      </c>
      <c r="I703">
        <v>105</v>
      </c>
      <c r="J703">
        <v>117</v>
      </c>
      <c r="K703" s="1">
        <v>40354</v>
      </c>
      <c r="L703" s="5">
        <f t="shared" si="51"/>
        <v>25</v>
      </c>
      <c r="M703" s="5">
        <f t="shared" si="56"/>
        <v>6</v>
      </c>
      <c r="N703" s="5">
        <f t="shared" si="52"/>
        <v>2010</v>
      </c>
      <c r="O703" s="2">
        <v>0</v>
      </c>
      <c r="P703">
        <v>7.7</v>
      </c>
    </row>
    <row r="704" spans="1:21" x14ac:dyDescent="0.25">
      <c r="A704" t="s">
        <v>29</v>
      </c>
      <c r="B704" t="s">
        <v>30</v>
      </c>
      <c r="C704">
        <v>2</v>
      </c>
      <c r="D704">
        <v>90</v>
      </c>
      <c r="E704">
        <v>34</v>
      </c>
      <c r="F704">
        <v>88101</v>
      </c>
      <c r="G704">
        <v>1</v>
      </c>
      <c r="H704">
        <v>7</v>
      </c>
      <c r="I704">
        <v>105</v>
      </c>
      <c r="J704">
        <v>117</v>
      </c>
      <c r="K704" s="1">
        <v>40357</v>
      </c>
      <c r="L704" s="5">
        <f t="shared" si="51"/>
        <v>28</v>
      </c>
      <c r="M704" s="5">
        <f t="shared" si="56"/>
        <v>6</v>
      </c>
      <c r="N704" s="5">
        <f t="shared" si="52"/>
        <v>2010</v>
      </c>
      <c r="O704" s="2">
        <v>0</v>
      </c>
      <c r="Q704" t="s">
        <v>39</v>
      </c>
    </row>
    <row r="705" spans="1:21" x14ac:dyDescent="0.25">
      <c r="A705" t="s">
        <v>29</v>
      </c>
      <c r="B705" t="s">
        <v>30</v>
      </c>
      <c r="C705">
        <v>2</v>
      </c>
      <c r="D705">
        <v>90</v>
      </c>
      <c r="E705">
        <v>34</v>
      </c>
      <c r="F705">
        <v>88101</v>
      </c>
      <c r="G705">
        <v>1</v>
      </c>
      <c r="H705">
        <v>7</v>
      </c>
      <c r="I705">
        <v>105</v>
      </c>
      <c r="J705">
        <v>117</v>
      </c>
      <c r="K705" s="1">
        <v>40360</v>
      </c>
      <c r="L705" s="5">
        <f t="shared" si="51"/>
        <v>1</v>
      </c>
      <c r="M705" s="5">
        <f t="shared" si="56"/>
        <v>7</v>
      </c>
      <c r="N705" s="5">
        <f t="shared" si="52"/>
        <v>2010</v>
      </c>
      <c r="O705" s="2">
        <v>0</v>
      </c>
      <c r="P705">
        <v>5.5</v>
      </c>
    </row>
    <row r="706" spans="1:21" x14ac:dyDescent="0.25">
      <c r="A706" t="s">
        <v>29</v>
      </c>
      <c r="B706" t="s">
        <v>30</v>
      </c>
      <c r="C706">
        <v>2</v>
      </c>
      <c r="D706">
        <v>90</v>
      </c>
      <c r="E706">
        <v>34</v>
      </c>
      <c r="F706">
        <v>88101</v>
      </c>
      <c r="G706">
        <v>1</v>
      </c>
      <c r="H706">
        <v>7</v>
      </c>
      <c r="I706">
        <v>105</v>
      </c>
      <c r="J706">
        <v>117</v>
      </c>
      <c r="K706" s="1">
        <v>40363</v>
      </c>
      <c r="L706" s="5">
        <f t="shared" si="51"/>
        <v>4</v>
      </c>
      <c r="M706" s="5">
        <f t="shared" si="56"/>
        <v>7</v>
      </c>
      <c r="N706" s="5">
        <f t="shared" si="52"/>
        <v>2010</v>
      </c>
      <c r="O706" s="2">
        <v>0</v>
      </c>
      <c r="P706">
        <v>3.5</v>
      </c>
    </row>
    <row r="707" spans="1:21" x14ac:dyDescent="0.25">
      <c r="A707" t="s">
        <v>29</v>
      </c>
      <c r="B707" t="s">
        <v>30</v>
      </c>
      <c r="C707">
        <v>2</v>
      </c>
      <c r="D707">
        <v>90</v>
      </c>
      <c r="E707">
        <v>34</v>
      </c>
      <c r="F707">
        <v>88101</v>
      </c>
      <c r="G707">
        <v>1</v>
      </c>
      <c r="H707">
        <v>7</v>
      </c>
      <c r="I707">
        <v>105</v>
      </c>
      <c r="J707">
        <v>117</v>
      </c>
      <c r="K707" s="1">
        <v>40366</v>
      </c>
      <c r="L707" s="5">
        <f t="shared" ref="L707:L770" si="57">DAY(K707)</f>
        <v>7</v>
      </c>
      <c r="M707" s="5">
        <f t="shared" si="56"/>
        <v>7</v>
      </c>
      <c r="N707" s="5">
        <f t="shared" ref="N707:N770" si="58">YEAR(K707)</f>
        <v>2010</v>
      </c>
      <c r="O707" s="2">
        <v>0</v>
      </c>
      <c r="P707">
        <v>2.2999999999999998</v>
      </c>
    </row>
    <row r="708" spans="1:21" x14ac:dyDescent="0.25">
      <c r="A708" t="s">
        <v>29</v>
      </c>
      <c r="B708" t="s">
        <v>30</v>
      </c>
      <c r="C708">
        <v>2</v>
      </c>
      <c r="D708">
        <v>90</v>
      </c>
      <c r="E708">
        <v>34</v>
      </c>
      <c r="F708">
        <v>88101</v>
      </c>
      <c r="G708">
        <v>1</v>
      </c>
      <c r="H708">
        <v>7</v>
      </c>
      <c r="I708">
        <v>105</v>
      </c>
      <c r="J708">
        <v>117</v>
      </c>
      <c r="K708" s="1">
        <v>40369</v>
      </c>
      <c r="L708" s="5">
        <f t="shared" si="57"/>
        <v>10</v>
      </c>
      <c r="M708" s="5">
        <f t="shared" si="56"/>
        <v>7</v>
      </c>
      <c r="N708" s="5">
        <f t="shared" si="58"/>
        <v>2010</v>
      </c>
      <c r="O708" s="2">
        <v>0</v>
      </c>
      <c r="P708">
        <v>4.8</v>
      </c>
    </row>
    <row r="709" spans="1:21" x14ac:dyDescent="0.25">
      <c r="A709" t="s">
        <v>29</v>
      </c>
      <c r="B709" t="s">
        <v>30</v>
      </c>
      <c r="C709">
        <v>2</v>
      </c>
      <c r="D709">
        <v>90</v>
      </c>
      <c r="E709">
        <v>34</v>
      </c>
      <c r="F709">
        <v>88101</v>
      </c>
      <c r="G709">
        <v>1</v>
      </c>
      <c r="H709">
        <v>7</v>
      </c>
      <c r="I709">
        <v>105</v>
      </c>
      <c r="J709">
        <v>117</v>
      </c>
      <c r="K709" s="1">
        <v>40372</v>
      </c>
      <c r="L709" s="5">
        <f t="shared" si="57"/>
        <v>13</v>
      </c>
      <c r="M709" s="5">
        <f t="shared" si="56"/>
        <v>7</v>
      </c>
      <c r="N709" s="5">
        <f t="shared" si="58"/>
        <v>2010</v>
      </c>
      <c r="O709" s="2">
        <v>0</v>
      </c>
      <c r="P709">
        <v>41.5</v>
      </c>
      <c r="T709" t="s">
        <v>32</v>
      </c>
      <c r="U709" s="6" t="s">
        <v>40</v>
      </c>
    </row>
    <row r="710" spans="1:21" x14ac:dyDescent="0.25">
      <c r="A710" t="s">
        <v>29</v>
      </c>
      <c r="B710" t="s">
        <v>30</v>
      </c>
      <c r="C710">
        <v>2</v>
      </c>
      <c r="D710">
        <v>90</v>
      </c>
      <c r="E710">
        <v>34</v>
      </c>
      <c r="F710">
        <v>88101</v>
      </c>
      <c r="G710">
        <v>1</v>
      </c>
      <c r="H710">
        <v>7</v>
      </c>
      <c r="I710">
        <v>105</v>
      </c>
      <c r="J710">
        <v>117</v>
      </c>
      <c r="K710" s="1">
        <v>40375</v>
      </c>
      <c r="L710" s="5">
        <f t="shared" si="57"/>
        <v>16</v>
      </c>
      <c r="M710" s="5">
        <f t="shared" si="56"/>
        <v>7</v>
      </c>
      <c r="N710" s="5">
        <f t="shared" si="58"/>
        <v>2010</v>
      </c>
      <c r="O710" s="2">
        <v>0</v>
      </c>
      <c r="P710">
        <v>18.899999999999999</v>
      </c>
    </row>
    <row r="711" spans="1:21" x14ac:dyDescent="0.25">
      <c r="A711" t="s">
        <v>29</v>
      </c>
      <c r="B711" t="s">
        <v>30</v>
      </c>
      <c r="C711">
        <v>2</v>
      </c>
      <c r="D711">
        <v>90</v>
      </c>
      <c r="E711">
        <v>34</v>
      </c>
      <c r="F711">
        <v>88101</v>
      </c>
      <c r="G711">
        <v>1</v>
      </c>
      <c r="H711">
        <v>7</v>
      </c>
      <c r="I711">
        <v>105</v>
      </c>
      <c r="J711">
        <v>117</v>
      </c>
      <c r="K711" s="1">
        <v>40378</v>
      </c>
      <c r="L711" s="5">
        <f t="shared" si="57"/>
        <v>19</v>
      </c>
      <c r="M711" s="5">
        <f t="shared" si="56"/>
        <v>7</v>
      </c>
      <c r="N711" s="5">
        <f t="shared" si="58"/>
        <v>2010</v>
      </c>
      <c r="O711" s="2">
        <v>0</v>
      </c>
      <c r="P711">
        <v>4.2</v>
      </c>
    </row>
    <row r="712" spans="1:21" x14ac:dyDescent="0.25">
      <c r="A712" t="s">
        <v>29</v>
      </c>
      <c r="B712" t="s">
        <v>30</v>
      </c>
      <c r="C712">
        <v>2</v>
      </c>
      <c r="D712">
        <v>90</v>
      </c>
      <c r="E712">
        <v>34</v>
      </c>
      <c r="F712">
        <v>88101</v>
      </c>
      <c r="G712">
        <v>1</v>
      </c>
      <c r="H712">
        <v>7</v>
      </c>
      <c r="I712">
        <v>105</v>
      </c>
      <c r="J712">
        <v>117</v>
      </c>
      <c r="K712" s="1">
        <v>40381</v>
      </c>
      <c r="L712" s="5">
        <f t="shared" si="57"/>
        <v>22</v>
      </c>
      <c r="M712" s="5">
        <f t="shared" si="56"/>
        <v>7</v>
      </c>
      <c r="N712" s="5">
        <f t="shared" si="58"/>
        <v>2010</v>
      </c>
      <c r="O712" s="2">
        <v>0</v>
      </c>
      <c r="P712">
        <v>1.6</v>
      </c>
    </row>
    <row r="713" spans="1:21" x14ac:dyDescent="0.25">
      <c r="A713" t="s">
        <v>29</v>
      </c>
      <c r="B713" t="s">
        <v>30</v>
      </c>
      <c r="C713">
        <v>2</v>
      </c>
      <c r="D713">
        <v>90</v>
      </c>
      <c r="E713">
        <v>34</v>
      </c>
      <c r="F713">
        <v>88101</v>
      </c>
      <c r="G713">
        <v>1</v>
      </c>
      <c r="H713">
        <v>7</v>
      </c>
      <c r="I713">
        <v>105</v>
      </c>
      <c r="J713">
        <v>117</v>
      </c>
      <c r="K713" s="1">
        <v>40384</v>
      </c>
      <c r="L713" s="5">
        <f t="shared" si="57"/>
        <v>25</v>
      </c>
      <c r="M713" s="5">
        <f t="shared" si="56"/>
        <v>7</v>
      </c>
      <c r="N713" s="5">
        <f t="shared" si="58"/>
        <v>2010</v>
      </c>
      <c r="O713" s="2">
        <v>0</v>
      </c>
      <c r="P713">
        <v>3.1</v>
      </c>
    </row>
    <row r="714" spans="1:21" x14ac:dyDescent="0.25">
      <c r="A714" t="s">
        <v>29</v>
      </c>
      <c r="B714" t="s">
        <v>30</v>
      </c>
      <c r="C714">
        <v>2</v>
      </c>
      <c r="D714">
        <v>90</v>
      </c>
      <c r="E714">
        <v>34</v>
      </c>
      <c r="F714">
        <v>88101</v>
      </c>
      <c r="G714">
        <v>1</v>
      </c>
      <c r="H714">
        <v>7</v>
      </c>
      <c r="I714">
        <v>105</v>
      </c>
      <c r="J714">
        <v>117</v>
      </c>
      <c r="K714" s="1">
        <v>40387</v>
      </c>
      <c r="L714" s="5">
        <f t="shared" si="57"/>
        <v>28</v>
      </c>
      <c r="M714" s="5">
        <f t="shared" si="56"/>
        <v>7</v>
      </c>
      <c r="N714" s="5">
        <f t="shared" si="58"/>
        <v>2010</v>
      </c>
      <c r="O714" s="2">
        <v>0</v>
      </c>
      <c r="P714">
        <v>3.9</v>
      </c>
      <c r="U714">
        <v>1</v>
      </c>
    </row>
    <row r="715" spans="1:21" x14ac:dyDescent="0.25">
      <c r="A715" t="s">
        <v>29</v>
      </c>
      <c r="B715" t="s">
        <v>30</v>
      </c>
      <c r="C715">
        <v>2</v>
      </c>
      <c r="D715">
        <v>90</v>
      </c>
      <c r="E715">
        <v>34</v>
      </c>
      <c r="F715">
        <v>88101</v>
      </c>
      <c r="G715">
        <v>1</v>
      </c>
      <c r="H715">
        <v>7</v>
      </c>
      <c r="I715">
        <v>105</v>
      </c>
      <c r="J715">
        <v>117</v>
      </c>
      <c r="K715" s="1">
        <v>40390</v>
      </c>
      <c r="L715" s="5">
        <f t="shared" si="57"/>
        <v>31</v>
      </c>
      <c r="M715" s="5">
        <f t="shared" si="56"/>
        <v>7</v>
      </c>
      <c r="N715" s="5">
        <f t="shared" si="58"/>
        <v>2010</v>
      </c>
      <c r="O715" s="2">
        <v>0</v>
      </c>
      <c r="P715">
        <v>5.2</v>
      </c>
      <c r="U715">
        <v>1</v>
      </c>
    </row>
    <row r="716" spans="1:21" x14ac:dyDescent="0.25">
      <c r="A716" t="s">
        <v>29</v>
      </c>
      <c r="B716" t="s">
        <v>30</v>
      </c>
      <c r="C716">
        <v>2</v>
      </c>
      <c r="D716">
        <v>90</v>
      </c>
      <c r="E716">
        <v>34</v>
      </c>
      <c r="F716">
        <v>88101</v>
      </c>
      <c r="G716">
        <v>1</v>
      </c>
      <c r="H716">
        <v>7</v>
      </c>
      <c r="I716">
        <v>105</v>
      </c>
      <c r="J716">
        <v>117</v>
      </c>
      <c r="K716" s="1">
        <v>40393</v>
      </c>
      <c r="L716" s="5">
        <f t="shared" si="57"/>
        <v>3</v>
      </c>
      <c r="M716" s="5">
        <f t="shared" si="56"/>
        <v>8</v>
      </c>
      <c r="N716" s="5">
        <f t="shared" si="58"/>
        <v>2010</v>
      </c>
      <c r="O716" s="2">
        <v>0</v>
      </c>
      <c r="P716">
        <v>8.6</v>
      </c>
      <c r="U716">
        <v>1</v>
      </c>
    </row>
    <row r="717" spans="1:21" x14ac:dyDescent="0.25">
      <c r="A717" t="s">
        <v>29</v>
      </c>
      <c r="B717" t="s">
        <v>30</v>
      </c>
      <c r="C717">
        <v>2</v>
      </c>
      <c r="D717">
        <v>90</v>
      </c>
      <c r="E717">
        <v>34</v>
      </c>
      <c r="F717">
        <v>88101</v>
      </c>
      <c r="G717">
        <v>1</v>
      </c>
      <c r="H717">
        <v>7</v>
      </c>
      <c r="I717">
        <v>105</v>
      </c>
      <c r="J717">
        <v>117</v>
      </c>
      <c r="K717" s="1">
        <v>40396</v>
      </c>
      <c r="L717" s="5">
        <f t="shared" si="57"/>
        <v>6</v>
      </c>
      <c r="M717" s="5">
        <f t="shared" si="56"/>
        <v>8</v>
      </c>
      <c r="N717" s="5">
        <f t="shared" si="58"/>
        <v>2010</v>
      </c>
      <c r="O717" s="2">
        <v>0</v>
      </c>
      <c r="P717">
        <v>4.5999999999999996</v>
      </c>
    </row>
    <row r="718" spans="1:21" x14ac:dyDescent="0.25">
      <c r="A718" t="s">
        <v>29</v>
      </c>
      <c r="B718" t="s">
        <v>30</v>
      </c>
      <c r="C718">
        <v>2</v>
      </c>
      <c r="D718">
        <v>90</v>
      </c>
      <c r="E718">
        <v>34</v>
      </c>
      <c r="F718">
        <v>88101</v>
      </c>
      <c r="G718">
        <v>1</v>
      </c>
      <c r="H718">
        <v>7</v>
      </c>
      <c r="I718">
        <v>105</v>
      </c>
      <c r="J718">
        <v>117</v>
      </c>
      <c r="K718" s="1">
        <v>40399</v>
      </c>
      <c r="L718" s="5">
        <f t="shared" si="57"/>
        <v>9</v>
      </c>
      <c r="M718" s="5">
        <f t="shared" si="56"/>
        <v>8</v>
      </c>
      <c r="N718" s="5">
        <f t="shared" si="58"/>
        <v>2010</v>
      </c>
      <c r="O718" s="2">
        <v>0</v>
      </c>
      <c r="P718">
        <v>2.2000000000000002</v>
      </c>
      <c r="U718">
        <v>1</v>
      </c>
    </row>
    <row r="719" spans="1:21" x14ac:dyDescent="0.25">
      <c r="A719" t="s">
        <v>29</v>
      </c>
      <c r="B719" t="s">
        <v>30</v>
      </c>
      <c r="C719">
        <v>2</v>
      </c>
      <c r="D719">
        <v>90</v>
      </c>
      <c r="E719">
        <v>34</v>
      </c>
      <c r="F719">
        <v>88101</v>
      </c>
      <c r="G719">
        <v>1</v>
      </c>
      <c r="H719">
        <v>7</v>
      </c>
      <c r="I719">
        <v>105</v>
      </c>
      <c r="J719">
        <v>117</v>
      </c>
      <c r="K719" s="1">
        <v>40402</v>
      </c>
      <c r="L719" s="5">
        <f t="shared" si="57"/>
        <v>12</v>
      </c>
      <c r="M719" s="5">
        <f t="shared" si="56"/>
        <v>8</v>
      </c>
      <c r="N719" s="5">
        <f t="shared" si="58"/>
        <v>2010</v>
      </c>
      <c r="O719" s="2">
        <v>0</v>
      </c>
      <c r="Q719" t="s">
        <v>41</v>
      </c>
    </row>
    <row r="720" spans="1:21" x14ac:dyDescent="0.25">
      <c r="A720" t="s">
        <v>29</v>
      </c>
      <c r="B720" t="s">
        <v>30</v>
      </c>
      <c r="C720">
        <v>2</v>
      </c>
      <c r="D720">
        <v>90</v>
      </c>
      <c r="E720">
        <v>34</v>
      </c>
      <c r="F720">
        <v>88101</v>
      </c>
      <c r="G720">
        <v>1</v>
      </c>
      <c r="H720">
        <v>7</v>
      </c>
      <c r="I720">
        <v>105</v>
      </c>
      <c r="J720">
        <v>117</v>
      </c>
      <c r="K720" s="1">
        <v>40405</v>
      </c>
      <c r="L720" s="5">
        <f t="shared" si="57"/>
        <v>15</v>
      </c>
      <c r="M720" s="5">
        <f t="shared" si="56"/>
        <v>8</v>
      </c>
      <c r="N720" s="5">
        <f t="shared" si="58"/>
        <v>2010</v>
      </c>
      <c r="O720" s="2">
        <v>0</v>
      </c>
      <c r="P720">
        <v>2</v>
      </c>
    </row>
    <row r="721" spans="1:17" x14ac:dyDescent="0.25">
      <c r="A721" t="s">
        <v>29</v>
      </c>
      <c r="B721" t="s">
        <v>30</v>
      </c>
      <c r="C721">
        <v>2</v>
      </c>
      <c r="D721">
        <v>90</v>
      </c>
      <c r="E721">
        <v>34</v>
      </c>
      <c r="F721">
        <v>88101</v>
      </c>
      <c r="G721">
        <v>1</v>
      </c>
      <c r="H721">
        <v>7</v>
      </c>
      <c r="I721">
        <v>105</v>
      </c>
      <c r="J721">
        <v>117</v>
      </c>
      <c r="K721" s="1">
        <v>40408</v>
      </c>
      <c r="L721" s="5">
        <f t="shared" si="57"/>
        <v>18</v>
      </c>
      <c r="M721" s="5">
        <f t="shared" si="56"/>
        <v>8</v>
      </c>
      <c r="N721" s="5">
        <f t="shared" si="58"/>
        <v>2010</v>
      </c>
      <c r="O721" s="2">
        <v>0</v>
      </c>
      <c r="P721">
        <v>1.1000000000000001</v>
      </c>
    </row>
    <row r="722" spans="1:17" x14ac:dyDescent="0.25">
      <c r="A722" t="s">
        <v>29</v>
      </c>
      <c r="B722" t="s">
        <v>30</v>
      </c>
      <c r="C722">
        <v>2</v>
      </c>
      <c r="D722">
        <v>90</v>
      </c>
      <c r="E722">
        <v>34</v>
      </c>
      <c r="F722">
        <v>88101</v>
      </c>
      <c r="G722">
        <v>1</v>
      </c>
      <c r="H722">
        <v>7</v>
      </c>
      <c r="I722">
        <v>105</v>
      </c>
      <c r="J722">
        <v>117</v>
      </c>
      <c r="K722" s="1">
        <v>40411</v>
      </c>
      <c r="L722" s="5">
        <f t="shared" si="57"/>
        <v>21</v>
      </c>
      <c r="M722" s="5">
        <f t="shared" si="56"/>
        <v>8</v>
      </c>
      <c r="N722" s="5">
        <f t="shared" si="58"/>
        <v>2010</v>
      </c>
      <c r="O722" s="2">
        <v>0</v>
      </c>
      <c r="P722">
        <v>5.0999999999999996</v>
      </c>
    </row>
    <row r="723" spans="1:17" x14ac:dyDescent="0.25">
      <c r="A723" t="s">
        <v>29</v>
      </c>
      <c r="B723" t="s">
        <v>30</v>
      </c>
      <c r="C723">
        <v>2</v>
      </c>
      <c r="D723">
        <v>90</v>
      </c>
      <c r="E723">
        <v>34</v>
      </c>
      <c r="F723">
        <v>88101</v>
      </c>
      <c r="G723">
        <v>1</v>
      </c>
      <c r="H723">
        <v>7</v>
      </c>
      <c r="I723">
        <v>105</v>
      </c>
      <c r="J723">
        <v>117</v>
      </c>
      <c r="K723" s="1">
        <v>40414</v>
      </c>
      <c r="L723" s="5">
        <f t="shared" si="57"/>
        <v>24</v>
      </c>
      <c r="M723" s="5">
        <f t="shared" si="56"/>
        <v>8</v>
      </c>
      <c r="N723" s="5">
        <f t="shared" si="58"/>
        <v>2010</v>
      </c>
      <c r="O723" s="2">
        <v>0</v>
      </c>
      <c r="P723">
        <v>5.0999999999999996</v>
      </c>
    </row>
    <row r="724" spans="1:17" x14ac:dyDescent="0.25">
      <c r="A724" t="s">
        <v>29</v>
      </c>
      <c r="B724" t="s">
        <v>30</v>
      </c>
      <c r="C724">
        <v>2</v>
      </c>
      <c r="D724">
        <v>90</v>
      </c>
      <c r="E724">
        <v>34</v>
      </c>
      <c r="F724">
        <v>88101</v>
      </c>
      <c r="G724">
        <v>1</v>
      </c>
      <c r="H724">
        <v>7</v>
      </c>
      <c r="I724">
        <v>105</v>
      </c>
      <c r="J724">
        <v>117</v>
      </c>
      <c r="K724" s="1">
        <v>40417</v>
      </c>
      <c r="L724" s="5">
        <f t="shared" si="57"/>
        <v>27</v>
      </c>
      <c r="M724" s="5">
        <f t="shared" si="56"/>
        <v>8</v>
      </c>
      <c r="N724" s="5">
        <f t="shared" si="58"/>
        <v>2010</v>
      </c>
      <c r="O724" s="2">
        <v>0</v>
      </c>
      <c r="P724">
        <v>4.9000000000000004</v>
      </c>
    </row>
    <row r="725" spans="1:17" x14ac:dyDescent="0.25">
      <c r="A725" t="s">
        <v>29</v>
      </c>
      <c r="B725" t="s">
        <v>30</v>
      </c>
      <c r="C725">
        <v>2</v>
      </c>
      <c r="D725">
        <v>90</v>
      </c>
      <c r="E725">
        <v>34</v>
      </c>
      <c r="F725">
        <v>88101</v>
      </c>
      <c r="G725">
        <v>1</v>
      </c>
      <c r="H725">
        <v>7</v>
      </c>
      <c r="I725">
        <v>105</v>
      </c>
      <c r="J725">
        <v>117</v>
      </c>
      <c r="K725" s="1">
        <v>40420</v>
      </c>
      <c r="L725" s="5">
        <f t="shared" si="57"/>
        <v>30</v>
      </c>
      <c r="M725" s="5">
        <f t="shared" si="56"/>
        <v>8</v>
      </c>
      <c r="N725" s="5">
        <f t="shared" si="58"/>
        <v>2010</v>
      </c>
      <c r="O725" s="2">
        <v>0</v>
      </c>
      <c r="P725">
        <v>2.2000000000000002</v>
      </c>
    </row>
    <row r="726" spans="1:17" x14ac:dyDescent="0.25">
      <c r="A726" t="s">
        <v>29</v>
      </c>
      <c r="B726" t="s">
        <v>30</v>
      </c>
      <c r="C726">
        <v>2</v>
      </c>
      <c r="D726">
        <v>90</v>
      </c>
      <c r="E726">
        <v>34</v>
      </c>
      <c r="F726">
        <v>88101</v>
      </c>
      <c r="G726">
        <v>1</v>
      </c>
      <c r="H726">
        <v>7</v>
      </c>
      <c r="I726">
        <v>105</v>
      </c>
      <c r="J726">
        <v>117</v>
      </c>
      <c r="K726" s="1">
        <v>40696</v>
      </c>
      <c r="L726" s="5">
        <f t="shared" si="57"/>
        <v>2</v>
      </c>
      <c r="M726" s="5">
        <f t="shared" ref="M726:M756" si="59">MONTH(K726)</f>
        <v>6</v>
      </c>
      <c r="N726" s="5">
        <f t="shared" si="58"/>
        <v>2011</v>
      </c>
      <c r="O726" s="2">
        <v>0</v>
      </c>
      <c r="P726">
        <v>3.3</v>
      </c>
    </row>
    <row r="727" spans="1:17" x14ac:dyDescent="0.25">
      <c r="A727" t="s">
        <v>29</v>
      </c>
      <c r="B727" t="s">
        <v>30</v>
      </c>
      <c r="C727">
        <v>2</v>
      </c>
      <c r="D727">
        <v>90</v>
      </c>
      <c r="E727">
        <v>34</v>
      </c>
      <c r="F727">
        <v>88101</v>
      </c>
      <c r="G727">
        <v>1</v>
      </c>
      <c r="H727">
        <v>7</v>
      </c>
      <c r="I727">
        <v>105</v>
      </c>
      <c r="J727">
        <v>117</v>
      </c>
      <c r="K727" s="1">
        <v>40699</v>
      </c>
      <c r="L727" s="5">
        <f t="shared" si="57"/>
        <v>5</v>
      </c>
      <c r="M727" s="5">
        <f t="shared" si="59"/>
        <v>6</v>
      </c>
      <c r="N727" s="5">
        <f t="shared" si="58"/>
        <v>2011</v>
      </c>
      <c r="O727" s="2">
        <v>0</v>
      </c>
      <c r="P727">
        <v>3.1</v>
      </c>
    </row>
    <row r="728" spans="1:17" x14ac:dyDescent="0.25">
      <c r="A728" t="s">
        <v>29</v>
      </c>
      <c r="B728" t="s">
        <v>30</v>
      </c>
      <c r="C728">
        <v>2</v>
      </c>
      <c r="D728">
        <v>90</v>
      </c>
      <c r="E728">
        <v>34</v>
      </c>
      <c r="F728">
        <v>88101</v>
      </c>
      <c r="G728">
        <v>1</v>
      </c>
      <c r="H728">
        <v>7</v>
      </c>
      <c r="I728">
        <v>105</v>
      </c>
      <c r="J728">
        <v>117</v>
      </c>
      <c r="K728" s="1">
        <v>40702</v>
      </c>
      <c r="L728" s="5">
        <f t="shared" si="57"/>
        <v>8</v>
      </c>
      <c r="M728" s="5">
        <f t="shared" si="59"/>
        <v>6</v>
      </c>
      <c r="N728" s="5">
        <f t="shared" si="58"/>
        <v>2011</v>
      </c>
      <c r="O728" s="2">
        <v>0</v>
      </c>
      <c r="P728">
        <v>20.100000000000001</v>
      </c>
    </row>
    <row r="729" spans="1:17" x14ac:dyDescent="0.25">
      <c r="A729" t="s">
        <v>29</v>
      </c>
      <c r="B729" t="s">
        <v>30</v>
      </c>
      <c r="C729">
        <v>2</v>
      </c>
      <c r="D729">
        <v>90</v>
      </c>
      <c r="E729">
        <v>34</v>
      </c>
      <c r="F729">
        <v>88101</v>
      </c>
      <c r="G729">
        <v>1</v>
      </c>
      <c r="H729">
        <v>7</v>
      </c>
      <c r="I729">
        <v>105</v>
      </c>
      <c r="J729">
        <v>117</v>
      </c>
      <c r="K729" s="1">
        <v>40705</v>
      </c>
      <c r="L729" s="5">
        <f t="shared" si="57"/>
        <v>11</v>
      </c>
      <c r="M729" s="5">
        <f t="shared" si="59"/>
        <v>6</v>
      </c>
      <c r="N729" s="5">
        <f t="shared" si="58"/>
        <v>2011</v>
      </c>
      <c r="O729" s="2">
        <v>0</v>
      </c>
      <c r="P729">
        <v>2.9</v>
      </c>
    </row>
    <row r="730" spans="1:17" x14ac:dyDescent="0.25">
      <c r="A730" t="s">
        <v>29</v>
      </c>
      <c r="B730" t="s">
        <v>30</v>
      </c>
      <c r="C730">
        <v>2</v>
      </c>
      <c r="D730">
        <v>90</v>
      </c>
      <c r="E730">
        <v>34</v>
      </c>
      <c r="F730">
        <v>88101</v>
      </c>
      <c r="G730">
        <v>1</v>
      </c>
      <c r="H730">
        <v>7</v>
      </c>
      <c r="I730">
        <v>105</v>
      </c>
      <c r="J730">
        <v>117</v>
      </c>
      <c r="K730" s="1">
        <v>40708</v>
      </c>
      <c r="L730" s="5">
        <f t="shared" si="57"/>
        <v>14</v>
      </c>
      <c r="M730" s="5">
        <f t="shared" si="59"/>
        <v>6</v>
      </c>
      <c r="N730" s="5">
        <f t="shared" si="58"/>
        <v>2011</v>
      </c>
      <c r="O730" s="2">
        <v>0</v>
      </c>
      <c r="P730">
        <v>1.6</v>
      </c>
    </row>
    <row r="731" spans="1:17" x14ac:dyDescent="0.25">
      <c r="A731" t="s">
        <v>29</v>
      </c>
      <c r="B731" t="s">
        <v>30</v>
      </c>
      <c r="C731">
        <v>2</v>
      </c>
      <c r="D731">
        <v>90</v>
      </c>
      <c r="E731">
        <v>34</v>
      </c>
      <c r="F731">
        <v>88101</v>
      </c>
      <c r="G731">
        <v>1</v>
      </c>
      <c r="H731">
        <v>7</v>
      </c>
      <c r="I731">
        <v>105</v>
      </c>
      <c r="J731">
        <v>117</v>
      </c>
      <c r="K731" s="1">
        <v>40711</v>
      </c>
      <c r="L731" s="5">
        <f t="shared" si="57"/>
        <v>17</v>
      </c>
      <c r="M731" s="5">
        <f t="shared" si="59"/>
        <v>6</v>
      </c>
      <c r="N731" s="5">
        <f t="shared" si="58"/>
        <v>2011</v>
      </c>
      <c r="O731" s="2">
        <v>0</v>
      </c>
      <c r="P731">
        <v>3</v>
      </c>
    </row>
    <row r="732" spans="1:17" x14ac:dyDescent="0.25">
      <c r="A732" t="s">
        <v>29</v>
      </c>
      <c r="B732" t="s">
        <v>30</v>
      </c>
      <c r="C732">
        <v>2</v>
      </c>
      <c r="D732">
        <v>90</v>
      </c>
      <c r="E732">
        <v>34</v>
      </c>
      <c r="F732">
        <v>88101</v>
      </c>
      <c r="G732">
        <v>1</v>
      </c>
      <c r="H732">
        <v>7</v>
      </c>
      <c r="I732">
        <v>105</v>
      </c>
      <c r="J732">
        <v>117</v>
      </c>
      <c r="K732" s="1">
        <v>40714</v>
      </c>
      <c r="L732" s="5">
        <f t="shared" si="57"/>
        <v>20</v>
      </c>
      <c r="M732" s="5">
        <f t="shared" si="59"/>
        <v>6</v>
      </c>
      <c r="N732" s="5">
        <f t="shared" si="58"/>
        <v>2011</v>
      </c>
      <c r="O732" s="2">
        <v>0</v>
      </c>
      <c r="P732">
        <v>3</v>
      </c>
    </row>
    <row r="733" spans="1:17" x14ac:dyDescent="0.25">
      <c r="A733" t="s">
        <v>29</v>
      </c>
      <c r="B733" t="s">
        <v>30</v>
      </c>
      <c r="C733">
        <v>2</v>
      </c>
      <c r="D733">
        <v>90</v>
      </c>
      <c r="E733">
        <v>34</v>
      </c>
      <c r="F733">
        <v>88101</v>
      </c>
      <c r="G733">
        <v>1</v>
      </c>
      <c r="H733">
        <v>7</v>
      </c>
      <c r="I733">
        <v>105</v>
      </c>
      <c r="J733">
        <v>117</v>
      </c>
      <c r="K733" s="1">
        <v>40717</v>
      </c>
      <c r="L733" s="5">
        <f t="shared" si="57"/>
        <v>23</v>
      </c>
      <c r="M733" s="5">
        <f t="shared" si="59"/>
        <v>6</v>
      </c>
      <c r="N733" s="5">
        <f t="shared" si="58"/>
        <v>2011</v>
      </c>
      <c r="O733" s="2">
        <v>0</v>
      </c>
      <c r="P733">
        <v>1.2</v>
      </c>
    </row>
    <row r="734" spans="1:17" x14ac:dyDescent="0.25">
      <c r="A734" t="s">
        <v>29</v>
      </c>
      <c r="B734" t="s">
        <v>30</v>
      </c>
      <c r="C734">
        <v>2</v>
      </c>
      <c r="D734">
        <v>90</v>
      </c>
      <c r="E734">
        <v>34</v>
      </c>
      <c r="F734">
        <v>88101</v>
      </c>
      <c r="G734">
        <v>1</v>
      </c>
      <c r="H734">
        <v>7</v>
      </c>
      <c r="I734">
        <v>105</v>
      </c>
      <c r="J734">
        <v>117</v>
      </c>
      <c r="K734" s="1">
        <v>40720</v>
      </c>
      <c r="L734" s="5">
        <f t="shared" si="57"/>
        <v>26</v>
      </c>
      <c r="M734" s="5">
        <f t="shared" si="59"/>
        <v>6</v>
      </c>
      <c r="N734" s="5">
        <f t="shared" si="58"/>
        <v>2011</v>
      </c>
      <c r="O734" s="2">
        <v>0</v>
      </c>
      <c r="Q734" t="s">
        <v>41</v>
      </c>
    </row>
    <row r="735" spans="1:17" x14ac:dyDescent="0.25">
      <c r="A735" t="s">
        <v>29</v>
      </c>
      <c r="B735" t="s">
        <v>30</v>
      </c>
      <c r="C735">
        <v>2</v>
      </c>
      <c r="D735">
        <v>90</v>
      </c>
      <c r="E735">
        <v>34</v>
      </c>
      <c r="F735">
        <v>88101</v>
      </c>
      <c r="G735">
        <v>1</v>
      </c>
      <c r="H735">
        <v>7</v>
      </c>
      <c r="I735">
        <v>105</v>
      </c>
      <c r="J735">
        <v>117</v>
      </c>
      <c r="K735" s="1">
        <v>40723</v>
      </c>
      <c r="L735" s="5">
        <f t="shared" si="57"/>
        <v>29</v>
      </c>
      <c r="M735" s="5">
        <f t="shared" si="59"/>
        <v>6</v>
      </c>
      <c r="N735" s="5">
        <f t="shared" si="58"/>
        <v>2011</v>
      </c>
      <c r="O735" s="2">
        <v>0</v>
      </c>
      <c r="Q735" t="s">
        <v>41</v>
      </c>
    </row>
    <row r="736" spans="1:17" x14ac:dyDescent="0.25">
      <c r="A736" t="s">
        <v>29</v>
      </c>
      <c r="B736" t="s">
        <v>30</v>
      </c>
      <c r="C736">
        <v>2</v>
      </c>
      <c r="D736">
        <v>90</v>
      </c>
      <c r="E736">
        <v>34</v>
      </c>
      <c r="F736">
        <v>88101</v>
      </c>
      <c r="G736">
        <v>1</v>
      </c>
      <c r="H736">
        <v>7</v>
      </c>
      <c r="I736">
        <v>105</v>
      </c>
      <c r="J736">
        <v>117</v>
      </c>
      <c r="K736" s="1">
        <v>40726</v>
      </c>
      <c r="L736" s="5">
        <f t="shared" si="57"/>
        <v>2</v>
      </c>
      <c r="M736" s="5">
        <f t="shared" si="59"/>
        <v>7</v>
      </c>
      <c r="N736" s="5">
        <f t="shared" si="58"/>
        <v>2011</v>
      </c>
      <c r="O736" s="2">
        <v>0</v>
      </c>
      <c r="P736">
        <v>2.8</v>
      </c>
    </row>
    <row r="737" spans="1:17" x14ac:dyDescent="0.25">
      <c r="A737" t="s">
        <v>29</v>
      </c>
      <c r="B737" t="s">
        <v>30</v>
      </c>
      <c r="C737">
        <v>2</v>
      </c>
      <c r="D737">
        <v>90</v>
      </c>
      <c r="E737">
        <v>34</v>
      </c>
      <c r="F737">
        <v>88101</v>
      </c>
      <c r="G737">
        <v>1</v>
      </c>
      <c r="H737">
        <v>7</v>
      </c>
      <c r="I737">
        <v>105</v>
      </c>
      <c r="J737">
        <v>117</v>
      </c>
      <c r="K737" s="1">
        <v>40729</v>
      </c>
      <c r="L737" s="5">
        <f t="shared" si="57"/>
        <v>5</v>
      </c>
      <c r="M737" s="5">
        <f t="shared" si="59"/>
        <v>7</v>
      </c>
      <c r="N737" s="5">
        <f t="shared" si="58"/>
        <v>2011</v>
      </c>
      <c r="O737" s="2">
        <v>0</v>
      </c>
      <c r="P737">
        <v>2.2999999999999998</v>
      </c>
    </row>
    <row r="738" spans="1:17" x14ac:dyDescent="0.25">
      <c r="A738" t="s">
        <v>29</v>
      </c>
      <c r="B738" t="s">
        <v>30</v>
      </c>
      <c r="C738">
        <v>2</v>
      </c>
      <c r="D738">
        <v>90</v>
      </c>
      <c r="E738">
        <v>34</v>
      </c>
      <c r="F738">
        <v>88101</v>
      </c>
      <c r="G738">
        <v>1</v>
      </c>
      <c r="H738">
        <v>7</v>
      </c>
      <c r="I738">
        <v>105</v>
      </c>
      <c r="J738">
        <v>117</v>
      </c>
      <c r="K738" s="1">
        <v>40732</v>
      </c>
      <c r="L738" s="5">
        <f t="shared" si="57"/>
        <v>8</v>
      </c>
      <c r="M738" s="5">
        <f t="shared" si="59"/>
        <v>7</v>
      </c>
      <c r="N738" s="5">
        <f t="shared" si="58"/>
        <v>2011</v>
      </c>
      <c r="O738" s="2">
        <v>0</v>
      </c>
      <c r="Q738" t="s">
        <v>43</v>
      </c>
    </row>
    <row r="739" spans="1:17" x14ac:dyDescent="0.25">
      <c r="A739" t="s">
        <v>29</v>
      </c>
      <c r="B739" t="s">
        <v>30</v>
      </c>
      <c r="C739">
        <v>2</v>
      </c>
      <c r="D739">
        <v>90</v>
      </c>
      <c r="E739">
        <v>34</v>
      </c>
      <c r="F739">
        <v>88101</v>
      </c>
      <c r="G739">
        <v>1</v>
      </c>
      <c r="H739">
        <v>7</v>
      </c>
      <c r="I739">
        <v>105</v>
      </c>
      <c r="J739">
        <v>117</v>
      </c>
      <c r="K739" s="1">
        <v>40735</v>
      </c>
      <c r="L739" s="5">
        <f t="shared" si="57"/>
        <v>11</v>
      </c>
      <c r="M739" s="5">
        <f t="shared" si="59"/>
        <v>7</v>
      </c>
      <c r="N739" s="5">
        <f t="shared" si="58"/>
        <v>2011</v>
      </c>
      <c r="O739" s="2">
        <v>0</v>
      </c>
      <c r="P739">
        <v>3.1</v>
      </c>
    </row>
    <row r="740" spans="1:17" x14ac:dyDescent="0.25">
      <c r="A740" t="s">
        <v>29</v>
      </c>
      <c r="B740" t="s">
        <v>30</v>
      </c>
      <c r="C740">
        <v>2</v>
      </c>
      <c r="D740">
        <v>90</v>
      </c>
      <c r="E740">
        <v>34</v>
      </c>
      <c r="F740">
        <v>88101</v>
      </c>
      <c r="G740">
        <v>1</v>
      </c>
      <c r="H740">
        <v>7</v>
      </c>
      <c r="I740">
        <v>105</v>
      </c>
      <c r="J740">
        <v>117</v>
      </c>
      <c r="K740" s="1">
        <v>40738</v>
      </c>
      <c r="L740" s="5">
        <f t="shared" si="57"/>
        <v>14</v>
      </c>
      <c r="M740" s="5">
        <f t="shared" si="59"/>
        <v>7</v>
      </c>
      <c r="N740" s="5">
        <f t="shared" si="58"/>
        <v>2011</v>
      </c>
      <c r="O740" s="2">
        <v>0</v>
      </c>
      <c r="P740">
        <v>2.5</v>
      </c>
    </row>
    <row r="741" spans="1:17" x14ac:dyDescent="0.25">
      <c r="A741" t="s">
        <v>29</v>
      </c>
      <c r="B741" t="s">
        <v>30</v>
      </c>
      <c r="C741">
        <v>2</v>
      </c>
      <c r="D741">
        <v>90</v>
      </c>
      <c r="E741">
        <v>34</v>
      </c>
      <c r="F741">
        <v>88101</v>
      </c>
      <c r="G741">
        <v>1</v>
      </c>
      <c r="H741">
        <v>7</v>
      </c>
      <c r="I741">
        <v>105</v>
      </c>
      <c r="J741">
        <v>117</v>
      </c>
      <c r="K741" s="1">
        <v>40741</v>
      </c>
      <c r="L741" s="5">
        <f t="shared" si="57"/>
        <v>17</v>
      </c>
      <c r="M741" s="5">
        <f t="shared" si="59"/>
        <v>7</v>
      </c>
      <c r="N741" s="5">
        <f t="shared" si="58"/>
        <v>2011</v>
      </c>
      <c r="O741" s="2">
        <v>0</v>
      </c>
      <c r="P741">
        <v>2.6</v>
      </c>
    </row>
    <row r="742" spans="1:17" x14ac:dyDescent="0.25">
      <c r="A742" t="s">
        <v>29</v>
      </c>
      <c r="B742" t="s">
        <v>30</v>
      </c>
      <c r="C742">
        <v>2</v>
      </c>
      <c r="D742">
        <v>90</v>
      </c>
      <c r="E742">
        <v>34</v>
      </c>
      <c r="F742">
        <v>88101</v>
      </c>
      <c r="G742">
        <v>1</v>
      </c>
      <c r="H742">
        <v>7</v>
      </c>
      <c r="I742">
        <v>105</v>
      </c>
      <c r="J742">
        <v>117</v>
      </c>
      <c r="K742" s="1">
        <v>40744</v>
      </c>
      <c r="L742" s="5">
        <f t="shared" si="57"/>
        <v>20</v>
      </c>
      <c r="M742" s="5">
        <f t="shared" si="59"/>
        <v>7</v>
      </c>
      <c r="N742" s="5">
        <f t="shared" si="58"/>
        <v>2011</v>
      </c>
      <c r="O742" s="2">
        <v>0</v>
      </c>
      <c r="P742">
        <v>2</v>
      </c>
    </row>
    <row r="743" spans="1:17" x14ac:dyDescent="0.25">
      <c r="A743" t="s">
        <v>29</v>
      </c>
      <c r="B743" t="s">
        <v>30</v>
      </c>
      <c r="C743">
        <v>2</v>
      </c>
      <c r="D743">
        <v>90</v>
      </c>
      <c r="E743">
        <v>34</v>
      </c>
      <c r="F743">
        <v>88101</v>
      </c>
      <c r="G743">
        <v>1</v>
      </c>
      <c r="H743">
        <v>7</v>
      </c>
      <c r="I743">
        <v>105</v>
      </c>
      <c r="J743">
        <v>117</v>
      </c>
      <c r="K743" s="1">
        <v>40747</v>
      </c>
      <c r="L743" s="5">
        <f t="shared" si="57"/>
        <v>23</v>
      </c>
      <c r="M743" s="5">
        <f t="shared" si="59"/>
        <v>7</v>
      </c>
      <c r="N743" s="5">
        <f t="shared" si="58"/>
        <v>2011</v>
      </c>
      <c r="O743" s="2">
        <v>0</v>
      </c>
      <c r="P743">
        <v>4</v>
      </c>
    </row>
    <row r="744" spans="1:17" x14ac:dyDescent="0.25">
      <c r="A744" t="s">
        <v>29</v>
      </c>
      <c r="B744" t="s">
        <v>30</v>
      </c>
      <c r="C744">
        <v>2</v>
      </c>
      <c r="D744">
        <v>90</v>
      </c>
      <c r="E744">
        <v>34</v>
      </c>
      <c r="F744">
        <v>88101</v>
      </c>
      <c r="G744">
        <v>1</v>
      </c>
      <c r="H744">
        <v>7</v>
      </c>
      <c r="I744">
        <v>105</v>
      </c>
      <c r="J744">
        <v>117</v>
      </c>
      <c r="K744" s="1">
        <v>40750</v>
      </c>
      <c r="L744" s="5">
        <f t="shared" si="57"/>
        <v>26</v>
      </c>
      <c r="M744" s="5">
        <f t="shared" si="59"/>
        <v>7</v>
      </c>
      <c r="N744" s="5">
        <f t="shared" si="58"/>
        <v>2011</v>
      </c>
      <c r="O744" s="2">
        <v>0</v>
      </c>
      <c r="P744">
        <v>3.6</v>
      </c>
    </row>
    <row r="745" spans="1:17" x14ac:dyDescent="0.25">
      <c r="A745" t="s">
        <v>29</v>
      </c>
      <c r="B745" t="s">
        <v>30</v>
      </c>
      <c r="C745">
        <v>2</v>
      </c>
      <c r="D745">
        <v>90</v>
      </c>
      <c r="E745">
        <v>34</v>
      </c>
      <c r="F745">
        <v>88101</v>
      </c>
      <c r="G745">
        <v>1</v>
      </c>
      <c r="H745">
        <v>7</v>
      </c>
      <c r="I745">
        <v>105</v>
      </c>
      <c r="J745">
        <v>117</v>
      </c>
      <c r="K745" s="1">
        <v>40753</v>
      </c>
      <c r="L745" s="5">
        <f t="shared" si="57"/>
        <v>29</v>
      </c>
      <c r="M745" s="5">
        <f t="shared" si="59"/>
        <v>7</v>
      </c>
      <c r="N745" s="5">
        <f t="shared" si="58"/>
        <v>2011</v>
      </c>
      <c r="O745" s="2">
        <v>0</v>
      </c>
      <c r="P745">
        <v>2.8</v>
      </c>
    </row>
    <row r="746" spans="1:17" x14ac:dyDescent="0.25">
      <c r="A746" t="s">
        <v>29</v>
      </c>
      <c r="B746" t="s">
        <v>30</v>
      </c>
      <c r="C746">
        <v>2</v>
      </c>
      <c r="D746">
        <v>90</v>
      </c>
      <c r="E746">
        <v>34</v>
      </c>
      <c r="F746">
        <v>88101</v>
      </c>
      <c r="G746">
        <v>1</v>
      </c>
      <c r="H746">
        <v>7</v>
      </c>
      <c r="I746">
        <v>105</v>
      </c>
      <c r="J746">
        <v>117</v>
      </c>
      <c r="K746" s="1">
        <v>40756</v>
      </c>
      <c r="L746" s="5">
        <f t="shared" si="57"/>
        <v>1</v>
      </c>
      <c r="M746" s="5">
        <f t="shared" si="59"/>
        <v>8</v>
      </c>
      <c r="N746" s="5">
        <f t="shared" si="58"/>
        <v>2011</v>
      </c>
      <c r="O746" s="2">
        <v>0</v>
      </c>
      <c r="P746">
        <v>2</v>
      </c>
    </row>
    <row r="747" spans="1:17" x14ac:dyDescent="0.25">
      <c r="A747" t="s">
        <v>29</v>
      </c>
      <c r="B747" t="s">
        <v>30</v>
      </c>
      <c r="C747">
        <v>2</v>
      </c>
      <c r="D747">
        <v>90</v>
      </c>
      <c r="E747">
        <v>34</v>
      </c>
      <c r="F747">
        <v>88101</v>
      </c>
      <c r="G747">
        <v>1</v>
      </c>
      <c r="H747">
        <v>7</v>
      </c>
      <c r="I747">
        <v>105</v>
      </c>
      <c r="J747">
        <v>117</v>
      </c>
      <c r="K747" s="1">
        <v>40759</v>
      </c>
      <c r="L747" s="5">
        <f t="shared" si="57"/>
        <v>4</v>
      </c>
      <c r="M747" s="5">
        <f t="shared" si="59"/>
        <v>8</v>
      </c>
      <c r="N747" s="5">
        <f t="shared" si="58"/>
        <v>2011</v>
      </c>
      <c r="O747" s="2">
        <v>0</v>
      </c>
      <c r="P747">
        <v>2.7</v>
      </c>
    </row>
    <row r="748" spans="1:17" x14ac:dyDescent="0.25">
      <c r="A748" t="s">
        <v>29</v>
      </c>
      <c r="B748" t="s">
        <v>30</v>
      </c>
      <c r="C748">
        <v>2</v>
      </c>
      <c r="D748">
        <v>90</v>
      </c>
      <c r="E748">
        <v>34</v>
      </c>
      <c r="F748">
        <v>88101</v>
      </c>
      <c r="G748">
        <v>1</v>
      </c>
      <c r="H748">
        <v>7</v>
      </c>
      <c r="I748">
        <v>105</v>
      </c>
      <c r="J748">
        <v>117</v>
      </c>
      <c r="K748" s="1">
        <v>40762</v>
      </c>
      <c r="L748" s="5">
        <f t="shared" si="57"/>
        <v>7</v>
      </c>
      <c r="M748" s="5">
        <f t="shared" si="59"/>
        <v>8</v>
      </c>
      <c r="N748" s="5">
        <f t="shared" si="58"/>
        <v>2011</v>
      </c>
      <c r="O748" s="2">
        <v>0</v>
      </c>
      <c r="P748">
        <v>1.7</v>
      </c>
    </row>
    <row r="749" spans="1:17" x14ac:dyDescent="0.25">
      <c r="A749" t="s">
        <v>29</v>
      </c>
      <c r="B749" t="s">
        <v>30</v>
      </c>
      <c r="C749">
        <v>2</v>
      </c>
      <c r="D749">
        <v>90</v>
      </c>
      <c r="E749">
        <v>34</v>
      </c>
      <c r="F749">
        <v>88101</v>
      </c>
      <c r="G749">
        <v>1</v>
      </c>
      <c r="H749">
        <v>7</v>
      </c>
      <c r="I749">
        <v>105</v>
      </c>
      <c r="J749">
        <v>117</v>
      </c>
      <c r="K749" s="1">
        <v>40765</v>
      </c>
      <c r="L749" s="5">
        <f t="shared" si="57"/>
        <v>10</v>
      </c>
      <c r="M749" s="5">
        <f t="shared" si="59"/>
        <v>8</v>
      </c>
      <c r="N749" s="5">
        <f t="shared" si="58"/>
        <v>2011</v>
      </c>
      <c r="O749" s="2">
        <v>0</v>
      </c>
      <c r="P749">
        <v>1.2</v>
      </c>
    </row>
    <row r="750" spans="1:17" x14ac:dyDescent="0.25">
      <c r="A750" t="s">
        <v>29</v>
      </c>
      <c r="B750" t="s">
        <v>30</v>
      </c>
      <c r="C750">
        <v>2</v>
      </c>
      <c r="D750">
        <v>90</v>
      </c>
      <c r="E750">
        <v>34</v>
      </c>
      <c r="F750">
        <v>88101</v>
      </c>
      <c r="G750">
        <v>1</v>
      </c>
      <c r="H750">
        <v>7</v>
      </c>
      <c r="I750">
        <v>105</v>
      </c>
      <c r="J750">
        <v>117</v>
      </c>
      <c r="K750" s="1">
        <v>40768</v>
      </c>
      <c r="L750" s="5">
        <f t="shared" si="57"/>
        <v>13</v>
      </c>
      <c r="M750" s="5">
        <f t="shared" si="59"/>
        <v>8</v>
      </c>
      <c r="N750" s="5">
        <f t="shared" si="58"/>
        <v>2011</v>
      </c>
      <c r="O750" s="2">
        <v>0</v>
      </c>
      <c r="P750">
        <v>2.2000000000000002</v>
      </c>
    </row>
    <row r="751" spans="1:17" x14ac:dyDescent="0.25">
      <c r="A751" t="s">
        <v>29</v>
      </c>
      <c r="B751" t="s">
        <v>30</v>
      </c>
      <c r="C751">
        <v>2</v>
      </c>
      <c r="D751">
        <v>90</v>
      </c>
      <c r="E751">
        <v>34</v>
      </c>
      <c r="F751">
        <v>88101</v>
      </c>
      <c r="G751">
        <v>1</v>
      </c>
      <c r="H751">
        <v>7</v>
      </c>
      <c r="I751">
        <v>105</v>
      </c>
      <c r="J751">
        <v>117</v>
      </c>
      <c r="K751" s="1">
        <v>40771</v>
      </c>
      <c r="L751" s="5">
        <f t="shared" si="57"/>
        <v>16</v>
      </c>
      <c r="M751" s="5">
        <f t="shared" si="59"/>
        <v>8</v>
      </c>
      <c r="N751" s="5">
        <f t="shared" si="58"/>
        <v>2011</v>
      </c>
      <c r="O751" s="2">
        <v>0</v>
      </c>
      <c r="P751">
        <v>1.4</v>
      </c>
    </row>
    <row r="752" spans="1:17" x14ac:dyDescent="0.25">
      <c r="A752" t="s">
        <v>29</v>
      </c>
      <c r="B752" t="s">
        <v>30</v>
      </c>
      <c r="C752">
        <v>2</v>
      </c>
      <c r="D752">
        <v>90</v>
      </c>
      <c r="E752">
        <v>34</v>
      </c>
      <c r="F752">
        <v>88101</v>
      </c>
      <c r="G752">
        <v>1</v>
      </c>
      <c r="H752">
        <v>7</v>
      </c>
      <c r="I752">
        <v>105</v>
      </c>
      <c r="J752">
        <v>117</v>
      </c>
      <c r="K752" s="1">
        <v>40774</v>
      </c>
      <c r="L752" s="5">
        <f t="shared" si="57"/>
        <v>19</v>
      </c>
      <c r="M752" s="5">
        <f t="shared" si="59"/>
        <v>8</v>
      </c>
      <c r="N752" s="5">
        <f t="shared" si="58"/>
        <v>2011</v>
      </c>
      <c r="O752" s="2">
        <v>0</v>
      </c>
      <c r="P752">
        <v>1.6</v>
      </c>
    </row>
    <row r="753" spans="1:18" x14ac:dyDescent="0.25">
      <c r="A753" t="s">
        <v>29</v>
      </c>
      <c r="B753" t="s">
        <v>30</v>
      </c>
      <c r="C753">
        <v>2</v>
      </c>
      <c r="D753">
        <v>90</v>
      </c>
      <c r="E753">
        <v>34</v>
      </c>
      <c r="F753">
        <v>88101</v>
      </c>
      <c r="G753">
        <v>1</v>
      </c>
      <c r="H753">
        <v>7</v>
      </c>
      <c r="I753">
        <v>105</v>
      </c>
      <c r="J753">
        <v>117</v>
      </c>
      <c r="K753" s="1">
        <v>40777</v>
      </c>
      <c r="L753" s="5">
        <f t="shared" si="57"/>
        <v>22</v>
      </c>
      <c r="M753" s="5">
        <f t="shared" si="59"/>
        <v>8</v>
      </c>
      <c r="N753" s="5">
        <f t="shared" si="58"/>
        <v>2011</v>
      </c>
      <c r="O753" s="2">
        <v>0</v>
      </c>
      <c r="P753">
        <v>2.4</v>
      </c>
    </row>
    <row r="754" spans="1:18" x14ac:dyDescent="0.25">
      <c r="A754" t="s">
        <v>29</v>
      </c>
      <c r="B754" t="s">
        <v>30</v>
      </c>
      <c r="C754">
        <v>2</v>
      </c>
      <c r="D754">
        <v>90</v>
      </c>
      <c r="E754">
        <v>34</v>
      </c>
      <c r="F754">
        <v>88101</v>
      </c>
      <c r="G754">
        <v>1</v>
      </c>
      <c r="H754">
        <v>7</v>
      </c>
      <c r="I754">
        <v>105</v>
      </c>
      <c r="J754">
        <v>117</v>
      </c>
      <c r="K754" s="1">
        <v>40780</v>
      </c>
      <c r="L754" s="5">
        <f t="shared" si="57"/>
        <v>25</v>
      </c>
      <c r="M754" s="5">
        <f t="shared" si="59"/>
        <v>8</v>
      </c>
      <c r="N754" s="5">
        <f t="shared" si="58"/>
        <v>2011</v>
      </c>
      <c r="O754" s="2">
        <v>0</v>
      </c>
      <c r="P754">
        <v>2.5</v>
      </c>
    </row>
    <row r="755" spans="1:18" x14ac:dyDescent="0.25">
      <c r="A755" t="s">
        <v>29</v>
      </c>
      <c r="B755" t="s">
        <v>30</v>
      </c>
      <c r="C755">
        <v>2</v>
      </c>
      <c r="D755">
        <v>90</v>
      </c>
      <c r="E755">
        <v>34</v>
      </c>
      <c r="F755">
        <v>88101</v>
      </c>
      <c r="G755">
        <v>1</v>
      </c>
      <c r="H755">
        <v>7</v>
      </c>
      <c r="I755">
        <v>105</v>
      </c>
      <c r="J755">
        <v>117</v>
      </c>
      <c r="K755" s="1">
        <v>40783</v>
      </c>
      <c r="L755" s="5">
        <f t="shared" si="57"/>
        <v>28</v>
      </c>
      <c r="M755" s="5">
        <f t="shared" si="59"/>
        <v>8</v>
      </c>
      <c r="N755" s="5">
        <f t="shared" si="58"/>
        <v>2011</v>
      </c>
      <c r="O755" s="2">
        <v>0</v>
      </c>
      <c r="P755">
        <v>3.7</v>
      </c>
    </row>
    <row r="756" spans="1:18" x14ac:dyDescent="0.25">
      <c r="A756" t="s">
        <v>29</v>
      </c>
      <c r="B756" t="s">
        <v>30</v>
      </c>
      <c r="C756">
        <v>2</v>
      </c>
      <c r="D756">
        <v>90</v>
      </c>
      <c r="E756">
        <v>34</v>
      </c>
      <c r="F756">
        <v>88101</v>
      </c>
      <c r="G756">
        <v>1</v>
      </c>
      <c r="H756">
        <v>7</v>
      </c>
      <c r="I756">
        <v>105</v>
      </c>
      <c r="J756">
        <v>117</v>
      </c>
      <c r="K756" s="1">
        <v>40786</v>
      </c>
      <c r="L756" s="5">
        <f t="shared" si="57"/>
        <v>31</v>
      </c>
      <c r="M756" s="5">
        <f t="shared" si="59"/>
        <v>8</v>
      </c>
      <c r="N756" s="5">
        <f t="shared" si="58"/>
        <v>2011</v>
      </c>
      <c r="O756" s="2">
        <v>0</v>
      </c>
      <c r="P756">
        <v>2.1</v>
      </c>
    </row>
    <row r="757" spans="1:18" x14ac:dyDescent="0.25">
      <c r="A757" t="s">
        <v>29</v>
      </c>
      <c r="B757" t="s">
        <v>30</v>
      </c>
      <c r="C757">
        <v>2</v>
      </c>
      <c r="D757">
        <v>90</v>
      </c>
      <c r="E757">
        <v>34</v>
      </c>
      <c r="F757">
        <v>88101</v>
      </c>
      <c r="G757">
        <v>1</v>
      </c>
      <c r="H757">
        <v>7</v>
      </c>
      <c r="I757">
        <v>105</v>
      </c>
      <c r="J757">
        <v>143</v>
      </c>
      <c r="K757" s="1">
        <v>41062</v>
      </c>
      <c r="L757" s="5">
        <f t="shared" si="57"/>
        <v>2</v>
      </c>
      <c r="M757" s="5">
        <f t="shared" ref="M757:M758" si="60">MONTH(K757)</f>
        <v>6</v>
      </c>
      <c r="N757" s="5">
        <f t="shared" si="58"/>
        <v>2012</v>
      </c>
      <c r="O757" s="2">
        <v>0</v>
      </c>
      <c r="P757">
        <v>1.5</v>
      </c>
      <c r="R757">
        <v>6</v>
      </c>
    </row>
    <row r="758" spans="1:18" x14ac:dyDescent="0.25">
      <c r="A758" t="s">
        <v>29</v>
      </c>
      <c r="B758" t="s">
        <v>30</v>
      </c>
      <c r="C758">
        <v>2</v>
      </c>
      <c r="D758">
        <v>90</v>
      </c>
      <c r="E758">
        <v>34</v>
      </c>
      <c r="F758">
        <v>88101</v>
      </c>
      <c r="G758">
        <v>1</v>
      </c>
      <c r="H758">
        <v>7</v>
      </c>
      <c r="I758">
        <v>105</v>
      </c>
      <c r="J758">
        <v>143</v>
      </c>
      <c r="K758" s="1">
        <v>41065</v>
      </c>
      <c r="L758" s="5">
        <f t="shared" si="57"/>
        <v>5</v>
      </c>
      <c r="M758" s="5">
        <f t="shared" si="60"/>
        <v>6</v>
      </c>
      <c r="N758" s="5">
        <f t="shared" si="58"/>
        <v>2012</v>
      </c>
      <c r="O758" s="2">
        <v>0</v>
      </c>
      <c r="P758">
        <v>3.7</v>
      </c>
      <c r="R758">
        <v>6</v>
      </c>
    </row>
    <row r="759" spans="1:18" x14ac:dyDescent="0.25">
      <c r="A759" t="s">
        <v>29</v>
      </c>
      <c r="B759" t="s">
        <v>30</v>
      </c>
      <c r="C759">
        <v>2</v>
      </c>
      <c r="D759">
        <v>90</v>
      </c>
      <c r="E759">
        <v>34</v>
      </c>
      <c r="F759">
        <v>88101</v>
      </c>
      <c r="G759">
        <v>1</v>
      </c>
      <c r="H759">
        <v>7</v>
      </c>
      <c r="I759">
        <v>105</v>
      </c>
      <c r="J759">
        <v>143</v>
      </c>
      <c r="K759" s="1">
        <v>41068</v>
      </c>
      <c r="L759" s="5">
        <f t="shared" si="57"/>
        <v>8</v>
      </c>
      <c r="M759" s="5">
        <f t="shared" ref="M759:M787" si="61">MONTH(K759)</f>
        <v>6</v>
      </c>
      <c r="N759" s="5">
        <f t="shared" si="58"/>
        <v>2012</v>
      </c>
      <c r="O759" s="2">
        <v>0</v>
      </c>
      <c r="P759">
        <v>6.2</v>
      </c>
      <c r="R759">
        <v>6</v>
      </c>
    </row>
    <row r="760" spans="1:18" x14ac:dyDescent="0.25">
      <c r="A760" t="s">
        <v>29</v>
      </c>
      <c r="B760" t="s">
        <v>30</v>
      </c>
      <c r="C760">
        <v>2</v>
      </c>
      <c r="D760">
        <v>90</v>
      </c>
      <c r="E760">
        <v>34</v>
      </c>
      <c r="F760">
        <v>88101</v>
      </c>
      <c r="G760">
        <v>1</v>
      </c>
      <c r="H760">
        <v>7</v>
      </c>
      <c r="I760">
        <v>105</v>
      </c>
      <c r="J760">
        <v>143</v>
      </c>
      <c r="K760" s="1">
        <v>41071</v>
      </c>
      <c r="L760" s="5">
        <f t="shared" si="57"/>
        <v>11</v>
      </c>
      <c r="M760" s="5">
        <f t="shared" si="61"/>
        <v>6</v>
      </c>
      <c r="N760" s="5">
        <f t="shared" si="58"/>
        <v>2012</v>
      </c>
      <c r="O760" s="2">
        <v>0</v>
      </c>
      <c r="P760">
        <v>4.0999999999999996</v>
      </c>
      <c r="R760">
        <v>6</v>
      </c>
    </row>
    <row r="761" spans="1:18" x14ac:dyDescent="0.25">
      <c r="A761" t="s">
        <v>29</v>
      </c>
      <c r="B761" t="s">
        <v>30</v>
      </c>
      <c r="C761">
        <v>2</v>
      </c>
      <c r="D761">
        <v>90</v>
      </c>
      <c r="E761">
        <v>34</v>
      </c>
      <c r="F761">
        <v>88101</v>
      </c>
      <c r="G761">
        <v>1</v>
      </c>
      <c r="H761">
        <v>7</v>
      </c>
      <c r="I761">
        <v>105</v>
      </c>
      <c r="J761">
        <v>143</v>
      </c>
      <c r="K761" s="1">
        <v>41074</v>
      </c>
      <c r="L761" s="5">
        <f t="shared" si="57"/>
        <v>14</v>
      </c>
      <c r="M761" s="5">
        <f t="shared" si="61"/>
        <v>6</v>
      </c>
      <c r="N761" s="5">
        <f t="shared" si="58"/>
        <v>2012</v>
      </c>
      <c r="O761" s="2">
        <v>0</v>
      </c>
      <c r="P761">
        <v>2.6</v>
      </c>
      <c r="R761">
        <v>6</v>
      </c>
    </row>
    <row r="762" spans="1:18" x14ac:dyDescent="0.25">
      <c r="A762" t="s">
        <v>29</v>
      </c>
      <c r="B762" t="s">
        <v>30</v>
      </c>
      <c r="C762">
        <v>2</v>
      </c>
      <c r="D762">
        <v>90</v>
      </c>
      <c r="E762">
        <v>34</v>
      </c>
      <c r="F762">
        <v>88101</v>
      </c>
      <c r="G762">
        <v>1</v>
      </c>
      <c r="H762">
        <v>7</v>
      </c>
      <c r="I762">
        <v>105</v>
      </c>
      <c r="J762">
        <v>143</v>
      </c>
      <c r="K762" s="1">
        <v>41077</v>
      </c>
      <c r="L762" s="5">
        <f t="shared" si="57"/>
        <v>17</v>
      </c>
      <c r="M762" s="5">
        <f t="shared" si="61"/>
        <v>6</v>
      </c>
      <c r="N762" s="5">
        <f t="shared" si="58"/>
        <v>2012</v>
      </c>
      <c r="O762" s="2">
        <v>0</v>
      </c>
      <c r="P762">
        <v>2.2000000000000002</v>
      </c>
      <c r="R762">
        <v>6</v>
      </c>
    </row>
    <row r="763" spans="1:18" x14ac:dyDescent="0.25">
      <c r="A763" t="s">
        <v>29</v>
      </c>
      <c r="B763" t="s">
        <v>30</v>
      </c>
      <c r="C763">
        <v>2</v>
      </c>
      <c r="D763">
        <v>90</v>
      </c>
      <c r="E763">
        <v>34</v>
      </c>
      <c r="F763">
        <v>88101</v>
      </c>
      <c r="G763">
        <v>1</v>
      </c>
      <c r="H763">
        <v>7</v>
      </c>
      <c r="I763">
        <v>105</v>
      </c>
      <c r="J763">
        <v>143</v>
      </c>
      <c r="K763" s="1">
        <v>41080</v>
      </c>
      <c r="L763" s="5">
        <f t="shared" si="57"/>
        <v>20</v>
      </c>
      <c r="M763" s="5">
        <f t="shared" si="61"/>
        <v>6</v>
      </c>
      <c r="N763" s="5">
        <f t="shared" si="58"/>
        <v>2012</v>
      </c>
      <c r="O763" s="2">
        <v>0</v>
      </c>
      <c r="P763">
        <v>5.5</v>
      </c>
      <c r="R763">
        <v>6</v>
      </c>
    </row>
    <row r="764" spans="1:18" x14ac:dyDescent="0.25">
      <c r="A764" t="s">
        <v>29</v>
      </c>
      <c r="B764" t="s">
        <v>30</v>
      </c>
      <c r="C764">
        <v>2</v>
      </c>
      <c r="D764">
        <v>90</v>
      </c>
      <c r="E764">
        <v>34</v>
      </c>
      <c r="F764">
        <v>88101</v>
      </c>
      <c r="G764">
        <v>1</v>
      </c>
      <c r="H764">
        <v>7</v>
      </c>
      <c r="I764">
        <v>105</v>
      </c>
      <c r="J764">
        <v>143</v>
      </c>
      <c r="K764" s="1">
        <v>41083</v>
      </c>
      <c r="L764" s="5">
        <f t="shared" si="57"/>
        <v>23</v>
      </c>
      <c r="M764" s="5">
        <f t="shared" si="61"/>
        <v>6</v>
      </c>
      <c r="N764" s="5">
        <f t="shared" si="58"/>
        <v>2012</v>
      </c>
      <c r="O764" s="2">
        <v>0</v>
      </c>
      <c r="P764">
        <v>6.7</v>
      </c>
      <c r="R764">
        <v>6</v>
      </c>
    </row>
    <row r="765" spans="1:18" x14ac:dyDescent="0.25">
      <c r="A765" t="s">
        <v>29</v>
      </c>
      <c r="B765" t="s">
        <v>30</v>
      </c>
      <c r="C765">
        <v>2</v>
      </c>
      <c r="D765">
        <v>90</v>
      </c>
      <c r="E765">
        <v>34</v>
      </c>
      <c r="F765">
        <v>88101</v>
      </c>
      <c r="G765">
        <v>1</v>
      </c>
      <c r="H765">
        <v>7</v>
      </c>
      <c r="I765">
        <v>105</v>
      </c>
      <c r="J765">
        <v>143</v>
      </c>
      <c r="K765" s="1">
        <v>41086</v>
      </c>
      <c r="L765" s="5">
        <f t="shared" si="57"/>
        <v>26</v>
      </c>
      <c r="M765" s="5">
        <f t="shared" si="61"/>
        <v>6</v>
      </c>
      <c r="N765" s="5">
        <f t="shared" si="58"/>
        <v>2012</v>
      </c>
      <c r="O765" s="2">
        <v>0</v>
      </c>
      <c r="P765">
        <v>2.5</v>
      </c>
      <c r="R765">
        <v>6</v>
      </c>
    </row>
    <row r="766" spans="1:18" x14ac:dyDescent="0.25">
      <c r="A766" t="s">
        <v>29</v>
      </c>
      <c r="B766" t="s">
        <v>30</v>
      </c>
      <c r="C766">
        <v>2</v>
      </c>
      <c r="D766">
        <v>90</v>
      </c>
      <c r="E766">
        <v>34</v>
      </c>
      <c r="F766">
        <v>88101</v>
      </c>
      <c r="G766">
        <v>1</v>
      </c>
      <c r="H766">
        <v>7</v>
      </c>
      <c r="I766">
        <v>105</v>
      </c>
      <c r="J766">
        <v>143</v>
      </c>
      <c r="K766" s="1">
        <v>41089</v>
      </c>
      <c r="L766" s="5">
        <f t="shared" si="57"/>
        <v>29</v>
      </c>
      <c r="M766" s="5">
        <f t="shared" si="61"/>
        <v>6</v>
      </c>
      <c r="N766" s="5">
        <f t="shared" si="58"/>
        <v>2012</v>
      </c>
      <c r="O766" s="2">
        <v>0</v>
      </c>
      <c r="P766">
        <v>2.5</v>
      </c>
      <c r="R766">
        <v>6</v>
      </c>
    </row>
    <row r="767" spans="1:18" x14ac:dyDescent="0.25">
      <c r="A767" t="s">
        <v>29</v>
      </c>
      <c r="B767" t="s">
        <v>30</v>
      </c>
      <c r="C767">
        <v>2</v>
      </c>
      <c r="D767">
        <v>90</v>
      </c>
      <c r="E767">
        <v>34</v>
      </c>
      <c r="F767">
        <v>88101</v>
      </c>
      <c r="G767">
        <v>1</v>
      </c>
      <c r="H767">
        <v>7</v>
      </c>
      <c r="I767">
        <v>105</v>
      </c>
      <c r="J767">
        <v>143</v>
      </c>
      <c r="K767" s="1">
        <v>41092</v>
      </c>
      <c r="L767" s="5">
        <f t="shared" si="57"/>
        <v>2</v>
      </c>
      <c r="M767" s="5">
        <f t="shared" si="61"/>
        <v>7</v>
      </c>
      <c r="N767" s="5">
        <f t="shared" si="58"/>
        <v>2012</v>
      </c>
      <c r="O767" s="2">
        <v>0</v>
      </c>
      <c r="P767">
        <v>3.2</v>
      </c>
      <c r="R767">
        <v>6</v>
      </c>
    </row>
    <row r="768" spans="1:18" x14ac:dyDescent="0.25">
      <c r="A768" t="s">
        <v>29</v>
      </c>
      <c r="B768" t="s">
        <v>30</v>
      </c>
      <c r="C768">
        <v>2</v>
      </c>
      <c r="D768">
        <v>90</v>
      </c>
      <c r="E768">
        <v>34</v>
      </c>
      <c r="F768">
        <v>88101</v>
      </c>
      <c r="G768">
        <v>1</v>
      </c>
      <c r="H768">
        <v>7</v>
      </c>
      <c r="I768">
        <v>105</v>
      </c>
      <c r="J768">
        <v>143</v>
      </c>
      <c r="K768" s="1">
        <v>41095</v>
      </c>
      <c r="L768" s="5">
        <f t="shared" si="57"/>
        <v>5</v>
      </c>
      <c r="M768" s="5">
        <f t="shared" si="61"/>
        <v>7</v>
      </c>
      <c r="N768" s="5">
        <f t="shared" si="58"/>
        <v>2012</v>
      </c>
      <c r="O768" s="2">
        <v>0</v>
      </c>
      <c r="P768">
        <v>1.9</v>
      </c>
      <c r="R768">
        <v>6</v>
      </c>
    </row>
    <row r="769" spans="1:18" x14ac:dyDescent="0.25">
      <c r="A769" t="s">
        <v>29</v>
      </c>
      <c r="B769" t="s">
        <v>30</v>
      </c>
      <c r="C769">
        <v>2</v>
      </c>
      <c r="D769">
        <v>90</v>
      </c>
      <c r="E769">
        <v>34</v>
      </c>
      <c r="F769">
        <v>88101</v>
      </c>
      <c r="G769">
        <v>1</v>
      </c>
      <c r="H769">
        <v>7</v>
      </c>
      <c r="I769">
        <v>105</v>
      </c>
      <c r="J769">
        <v>143</v>
      </c>
      <c r="K769" s="1">
        <v>41098</v>
      </c>
      <c r="L769" s="5">
        <f t="shared" si="57"/>
        <v>8</v>
      </c>
      <c r="M769" s="5">
        <f t="shared" si="61"/>
        <v>7</v>
      </c>
      <c r="N769" s="5">
        <f t="shared" si="58"/>
        <v>2012</v>
      </c>
      <c r="O769" s="2">
        <v>0</v>
      </c>
      <c r="P769">
        <v>0.5</v>
      </c>
      <c r="R769">
        <v>6</v>
      </c>
    </row>
    <row r="770" spans="1:18" x14ac:dyDescent="0.25">
      <c r="A770" t="s">
        <v>29</v>
      </c>
      <c r="B770" t="s">
        <v>30</v>
      </c>
      <c r="C770">
        <v>2</v>
      </c>
      <c r="D770">
        <v>90</v>
      </c>
      <c r="E770">
        <v>34</v>
      </c>
      <c r="F770">
        <v>88101</v>
      </c>
      <c r="G770">
        <v>1</v>
      </c>
      <c r="H770">
        <v>7</v>
      </c>
      <c r="I770">
        <v>105</v>
      </c>
      <c r="J770">
        <v>143</v>
      </c>
      <c r="K770" s="1">
        <v>41101</v>
      </c>
      <c r="L770" s="5">
        <f t="shared" si="57"/>
        <v>11</v>
      </c>
      <c r="M770" s="5">
        <f t="shared" si="61"/>
        <v>7</v>
      </c>
      <c r="N770" s="5">
        <f t="shared" si="58"/>
        <v>2012</v>
      </c>
      <c r="O770" s="2">
        <v>0</v>
      </c>
      <c r="P770">
        <v>2.2999999999999998</v>
      </c>
      <c r="R770">
        <v>6</v>
      </c>
    </row>
    <row r="771" spans="1:18" x14ac:dyDescent="0.25">
      <c r="A771" t="s">
        <v>29</v>
      </c>
      <c r="B771" t="s">
        <v>30</v>
      </c>
      <c r="C771">
        <v>2</v>
      </c>
      <c r="D771">
        <v>90</v>
      </c>
      <c r="E771">
        <v>34</v>
      </c>
      <c r="F771">
        <v>88101</v>
      </c>
      <c r="G771">
        <v>1</v>
      </c>
      <c r="H771">
        <v>7</v>
      </c>
      <c r="I771">
        <v>105</v>
      </c>
      <c r="J771">
        <v>143</v>
      </c>
      <c r="K771" s="1">
        <v>41104</v>
      </c>
      <c r="L771" s="5">
        <f t="shared" ref="L771:L834" si="62">DAY(K771)</f>
        <v>14</v>
      </c>
      <c r="M771" s="5">
        <f t="shared" si="61"/>
        <v>7</v>
      </c>
      <c r="N771" s="5">
        <f t="shared" ref="N771:N834" si="63">YEAR(K771)</f>
        <v>2012</v>
      </c>
      <c r="O771" s="2">
        <v>0</v>
      </c>
      <c r="P771">
        <v>1.7</v>
      </c>
      <c r="R771">
        <v>6</v>
      </c>
    </row>
    <row r="772" spans="1:18" x14ac:dyDescent="0.25">
      <c r="A772" t="s">
        <v>29</v>
      </c>
      <c r="B772" t="s">
        <v>30</v>
      </c>
      <c r="C772">
        <v>2</v>
      </c>
      <c r="D772">
        <v>90</v>
      </c>
      <c r="E772">
        <v>34</v>
      </c>
      <c r="F772">
        <v>88101</v>
      </c>
      <c r="G772">
        <v>1</v>
      </c>
      <c r="H772">
        <v>7</v>
      </c>
      <c r="I772">
        <v>105</v>
      </c>
      <c r="J772">
        <v>143</v>
      </c>
      <c r="K772" s="1">
        <v>41107</v>
      </c>
      <c r="L772" s="5">
        <f t="shared" si="62"/>
        <v>17</v>
      </c>
      <c r="M772" s="5">
        <f t="shared" si="61"/>
        <v>7</v>
      </c>
      <c r="N772" s="5">
        <f t="shared" si="63"/>
        <v>2012</v>
      </c>
      <c r="O772" s="2">
        <v>0</v>
      </c>
      <c r="P772">
        <v>1.3</v>
      </c>
      <c r="R772">
        <v>6</v>
      </c>
    </row>
    <row r="773" spans="1:18" x14ac:dyDescent="0.25">
      <c r="A773" t="s">
        <v>29</v>
      </c>
      <c r="B773" t="s">
        <v>30</v>
      </c>
      <c r="C773">
        <v>2</v>
      </c>
      <c r="D773">
        <v>90</v>
      </c>
      <c r="E773">
        <v>34</v>
      </c>
      <c r="F773">
        <v>88101</v>
      </c>
      <c r="G773">
        <v>1</v>
      </c>
      <c r="H773">
        <v>7</v>
      </c>
      <c r="I773">
        <v>105</v>
      </c>
      <c r="J773">
        <v>143</v>
      </c>
      <c r="K773" s="1">
        <v>41110</v>
      </c>
      <c r="L773" s="5">
        <f t="shared" si="62"/>
        <v>20</v>
      </c>
      <c r="M773" s="5">
        <f t="shared" si="61"/>
        <v>7</v>
      </c>
      <c r="N773" s="5">
        <f t="shared" si="63"/>
        <v>2012</v>
      </c>
      <c r="O773" s="2">
        <v>0</v>
      </c>
      <c r="P773">
        <v>3.4</v>
      </c>
      <c r="R773">
        <v>6</v>
      </c>
    </row>
    <row r="774" spans="1:18" x14ac:dyDescent="0.25">
      <c r="A774" t="s">
        <v>29</v>
      </c>
      <c r="B774" t="s">
        <v>30</v>
      </c>
      <c r="C774">
        <v>2</v>
      </c>
      <c r="D774">
        <v>90</v>
      </c>
      <c r="E774">
        <v>34</v>
      </c>
      <c r="F774">
        <v>88101</v>
      </c>
      <c r="G774">
        <v>1</v>
      </c>
      <c r="H774">
        <v>7</v>
      </c>
      <c r="I774">
        <v>105</v>
      </c>
      <c r="J774">
        <v>143</v>
      </c>
      <c r="K774" s="1">
        <v>41113</v>
      </c>
      <c r="L774" s="5">
        <f t="shared" si="62"/>
        <v>23</v>
      </c>
      <c r="M774" s="5">
        <f t="shared" si="61"/>
        <v>7</v>
      </c>
      <c r="N774" s="5">
        <f t="shared" si="63"/>
        <v>2012</v>
      </c>
      <c r="O774" s="2">
        <v>0</v>
      </c>
      <c r="P774">
        <v>0.7</v>
      </c>
      <c r="R774">
        <v>6</v>
      </c>
    </row>
    <row r="775" spans="1:18" x14ac:dyDescent="0.25">
      <c r="A775" t="s">
        <v>29</v>
      </c>
      <c r="B775" t="s">
        <v>30</v>
      </c>
      <c r="C775">
        <v>2</v>
      </c>
      <c r="D775">
        <v>90</v>
      </c>
      <c r="E775">
        <v>34</v>
      </c>
      <c r="F775">
        <v>88101</v>
      </c>
      <c r="G775">
        <v>1</v>
      </c>
      <c r="H775">
        <v>7</v>
      </c>
      <c r="I775">
        <v>105</v>
      </c>
      <c r="J775">
        <v>143</v>
      </c>
      <c r="K775" s="1">
        <v>41116</v>
      </c>
      <c r="L775" s="5">
        <f t="shared" si="62"/>
        <v>26</v>
      </c>
      <c r="M775" s="5">
        <f t="shared" si="61"/>
        <v>7</v>
      </c>
      <c r="N775" s="5">
        <f t="shared" si="63"/>
        <v>2012</v>
      </c>
      <c r="O775" s="2">
        <v>0</v>
      </c>
      <c r="P775">
        <v>5.9</v>
      </c>
      <c r="R775">
        <v>6</v>
      </c>
    </row>
    <row r="776" spans="1:18" x14ac:dyDescent="0.25">
      <c r="A776" t="s">
        <v>29</v>
      </c>
      <c r="B776" t="s">
        <v>30</v>
      </c>
      <c r="C776">
        <v>2</v>
      </c>
      <c r="D776">
        <v>90</v>
      </c>
      <c r="E776">
        <v>34</v>
      </c>
      <c r="F776">
        <v>88101</v>
      </c>
      <c r="G776">
        <v>1</v>
      </c>
      <c r="H776">
        <v>7</v>
      </c>
      <c r="I776">
        <v>105</v>
      </c>
      <c r="J776">
        <v>143</v>
      </c>
      <c r="K776" s="1">
        <v>41119</v>
      </c>
      <c r="L776" s="5">
        <f t="shared" si="62"/>
        <v>29</v>
      </c>
      <c r="M776" s="5">
        <f t="shared" si="61"/>
        <v>7</v>
      </c>
      <c r="N776" s="5">
        <f t="shared" si="63"/>
        <v>2012</v>
      </c>
      <c r="O776" s="2">
        <v>0</v>
      </c>
      <c r="P776">
        <v>3.6</v>
      </c>
      <c r="R776">
        <v>6</v>
      </c>
    </row>
    <row r="777" spans="1:18" x14ac:dyDescent="0.25">
      <c r="A777" t="s">
        <v>29</v>
      </c>
      <c r="B777" t="s">
        <v>30</v>
      </c>
      <c r="C777">
        <v>2</v>
      </c>
      <c r="D777">
        <v>90</v>
      </c>
      <c r="E777">
        <v>34</v>
      </c>
      <c r="F777">
        <v>88101</v>
      </c>
      <c r="G777">
        <v>1</v>
      </c>
      <c r="H777">
        <v>7</v>
      </c>
      <c r="I777">
        <v>105</v>
      </c>
      <c r="J777">
        <v>143</v>
      </c>
      <c r="K777" s="1">
        <v>41122</v>
      </c>
      <c r="L777" s="5">
        <f t="shared" si="62"/>
        <v>1</v>
      </c>
      <c r="M777" s="5">
        <f t="shared" si="61"/>
        <v>8</v>
      </c>
      <c r="N777" s="5">
        <f t="shared" si="63"/>
        <v>2012</v>
      </c>
      <c r="O777" s="2">
        <v>0</v>
      </c>
      <c r="P777">
        <v>4</v>
      </c>
      <c r="R777">
        <v>6</v>
      </c>
    </row>
    <row r="778" spans="1:18" x14ac:dyDescent="0.25">
      <c r="A778" t="s">
        <v>29</v>
      </c>
      <c r="B778" t="s">
        <v>30</v>
      </c>
      <c r="C778">
        <v>2</v>
      </c>
      <c r="D778">
        <v>90</v>
      </c>
      <c r="E778">
        <v>34</v>
      </c>
      <c r="F778">
        <v>88101</v>
      </c>
      <c r="G778">
        <v>1</v>
      </c>
      <c r="H778">
        <v>7</v>
      </c>
      <c r="I778">
        <v>105</v>
      </c>
      <c r="J778">
        <v>143</v>
      </c>
      <c r="K778" s="1">
        <v>41125</v>
      </c>
      <c r="L778" s="5">
        <f t="shared" si="62"/>
        <v>4</v>
      </c>
      <c r="M778" s="5">
        <f t="shared" si="61"/>
        <v>8</v>
      </c>
      <c r="N778" s="5">
        <f t="shared" si="63"/>
        <v>2012</v>
      </c>
      <c r="O778" s="2">
        <v>0</v>
      </c>
      <c r="P778">
        <v>2.8</v>
      </c>
      <c r="R778">
        <v>6</v>
      </c>
    </row>
    <row r="779" spans="1:18" x14ac:dyDescent="0.25">
      <c r="A779" t="s">
        <v>29</v>
      </c>
      <c r="B779" t="s">
        <v>30</v>
      </c>
      <c r="C779">
        <v>2</v>
      </c>
      <c r="D779">
        <v>90</v>
      </c>
      <c r="E779">
        <v>34</v>
      </c>
      <c r="F779">
        <v>88101</v>
      </c>
      <c r="G779">
        <v>1</v>
      </c>
      <c r="H779">
        <v>7</v>
      </c>
      <c r="I779">
        <v>105</v>
      </c>
      <c r="J779">
        <v>143</v>
      </c>
      <c r="K779" s="1">
        <v>41128</v>
      </c>
      <c r="L779" s="5">
        <f t="shared" si="62"/>
        <v>7</v>
      </c>
      <c r="M779" s="5">
        <f t="shared" si="61"/>
        <v>8</v>
      </c>
      <c r="N779" s="5">
        <f t="shared" si="63"/>
        <v>2012</v>
      </c>
      <c r="O779" s="2">
        <v>0</v>
      </c>
      <c r="P779">
        <v>3.2</v>
      </c>
      <c r="R779">
        <v>6</v>
      </c>
    </row>
    <row r="780" spans="1:18" x14ac:dyDescent="0.25">
      <c r="A780" t="s">
        <v>29</v>
      </c>
      <c r="B780" t="s">
        <v>30</v>
      </c>
      <c r="C780">
        <v>2</v>
      </c>
      <c r="D780">
        <v>90</v>
      </c>
      <c r="E780">
        <v>34</v>
      </c>
      <c r="F780">
        <v>88101</v>
      </c>
      <c r="G780">
        <v>1</v>
      </c>
      <c r="H780">
        <v>7</v>
      </c>
      <c r="I780">
        <v>105</v>
      </c>
      <c r="J780">
        <v>143</v>
      </c>
      <c r="K780" s="1">
        <v>41131</v>
      </c>
      <c r="L780" s="5">
        <f t="shared" si="62"/>
        <v>10</v>
      </c>
      <c r="M780" s="5">
        <f t="shared" si="61"/>
        <v>8</v>
      </c>
      <c r="N780" s="5">
        <f t="shared" si="63"/>
        <v>2012</v>
      </c>
      <c r="O780" s="2">
        <v>0</v>
      </c>
      <c r="P780">
        <v>4.0999999999999996</v>
      </c>
      <c r="R780">
        <v>6</v>
      </c>
    </row>
    <row r="781" spans="1:18" x14ac:dyDescent="0.25">
      <c r="A781" t="s">
        <v>29</v>
      </c>
      <c r="B781" t="s">
        <v>30</v>
      </c>
      <c r="C781">
        <v>2</v>
      </c>
      <c r="D781">
        <v>90</v>
      </c>
      <c r="E781">
        <v>34</v>
      </c>
      <c r="F781">
        <v>88101</v>
      </c>
      <c r="G781">
        <v>1</v>
      </c>
      <c r="H781">
        <v>7</v>
      </c>
      <c r="I781">
        <v>105</v>
      </c>
      <c r="J781">
        <v>143</v>
      </c>
      <c r="K781" s="1">
        <v>41134</v>
      </c>
      <c r="L781" s="5">
        <f t="shared" si="62"/>
        <v>13</v>
      </c>
      <c r="M781" s="5">
        <f t="shared" si="61"/>
        <v>8</v>
      </c>
      <c r="N781" s="5">
        <f t="shared" si="63"/>
        <v>2012</v>
      </c>
      <c r="O781" s="2">
        <v>0</v>
      </c>
      <c r="P781">
        <v>6.3</v>
      </c>
      <c r="R781">
        <v>6</v>
      </c>
    </row>
    <row r="782" spans="1:18" x14ac:dyDescent="0.25">
      <c r="A782" t="s">
        <v>29</v>
      </c>
      <c r="B782" t="s">
        <v>30</v>
      </c>
      <c r="C782">
        <v>2</v>
      </c>
      <c r="D782">
        <v>90</v>
      </c>
      <c r="E782">
        <v>34</v>
      </c>
      <c r="F782">
        <v>88101</v>
      </c>
      <c r="G782">
        <v>1</v>
      </c>
      <c r="H782">
        <v>7</v>
      </c>
      <c r="I782">
        <v>105</v>
      </c>
      <c r="J782">
        <v>143</v>
      </c>
      <c r="K782" s="1">
        <v>41137</v>
      </c>
      <c r="L782" s="5">
        <f t="shared" si="62"/>
        <v>16</v>
      </c>
      <c r="M782" s="5">
        <f t="shared" si="61"/>
        <v>8</v>
      </c>
      <c r="N782" s="5">
        <f t="shared" si="63"/>
        <v>2012</v>
      </c>
      <c r="O782" s="2">
        <v>0</v>
      </c>
      <c r="P782">
        <v>4.0999999999999996</v>
      </c>
      <c r="R782">
        <v>6</v>
      </c>
    </row>
    <row r="783" spans="1:18" x14ac:dyDescent="0.25">
      <c r="A783" t="s">
        <v>29</v>
      </c>
      <c r="B783" t="s">
        <v>30</v>
      </c>
      <c r="C783">
        <v>2</v>
      </c>
      <c r="D783">
        <v>90</v>
      </c>
      <c r="E783">
        <v>34</v>
      </c>
      <c r="F783">
        <v>88101</v>
      </c>
      <c r="G783">
        <v>1</v>
      </c>
      <c r="H783">
        <v>7</v>
      </c>
      <c r="I783">
        <v>105</v>
      </c>
      <c r="J783">
        <v>143</v>
      </c>
      <c r="K783" s="1">
        <v>41140</v>
      </c>
      <c r="L783" s="5">
        <f t="shared" si="62"/>
        <v>19</v>
      </c>
      <c r="M783" s="5">
        <f t="shared" si="61"/>
        <v>8</v>
      </c>
      <c r="N783" s="5">
        <f t="shared" si="63"/>
        <v>2012</v>
      </c>
      <c r="O783" s="2">
        <v>0</v>
      </c>
      <c r="P783">
        <v>16</v>
      </c>
      <c r="R783">
        <v>6</v>
      </c>
    </row>
    <row r="784" spans="1:18" x14ac:dyDescent="0.25">
      <c r="A784" t="s">
        <v>29</v>
      </c>
      <c r="B784" t="s">
        <v>30</v>
      </c>
      <c r="C784">
        <v>2</v>
      </c>
      <c r="D784">
        <v>90</v>
      </c>
      <c r="E784">
        <v>34</v>
      </c>
      <c r="F784">
        <v>88101</v>
      </c>
      <c r="G784">
        <v>1</v>
      </c>
      <c r="H784">
        <v>7</v>
      </c>
      <c r="I784">
        <v>105</v>
      </c>
      <c r="J784">
        <v>143</v>
      </c>
      <c r="K784" s="1">
        <v>41143</v>
      </c>
      <c r="L784" s="5">
        <f t="shared" si="62"/>
        <v>22</v>
      </c>
      <c r="M784" s="5">
        <f t="shared" si="61"/>
        <v>8</v>
      </c>
      <c r="N784" s="5">
        <f t="shared" si="63"/>
        <v>2012</v>
      </c>
      <c r="O784" s="2">
        <v>0</v>
      </c>
      <c r="P784">
        <v>3.7</v>
      </c>
      <c r="R784">
        <v>6</v>
      </c>
    </row>
    <row r="785" spans="1:21" x14ac:dyDescent="0.25">
      <c r="A785" t="s">
        <v>29</v>
      </c>
      <c r="B785" t="s">
        <v>30</v>
      </c>
      <c r="C785">
        <v>2</v>
      </c>
      <c r="D785">
        <v>90</v>
      </c>
      <c r="E785">
        <v>34</v>
      </c>
      <c r="F785">
        <v>88101</v>
      </c>
      <c r="G785">
        <v>1</v>
      </c>
      <c r="H785">
        <v>7</v>
      </c>
      <c r="I785">
        <v>105</v>
      </c>
      <c r="J785">
        <v>143</v>
      </c>
      <c r="K785" s="1">
        <v>41146</v>
      </c>
      <c r="L785" s="5">
        <f t="shared" si="62"/>
        <v>25</v>
      </c>
      <c r="M785" s="5">
        <f t="shared" si="61"/>
        <v>8</v>
      </c>
      <c r="N785" s="5">
        <f t="shared" si="63"/>
        <v>2012</v>
      </c>
      <c r="O785" s="2">
        <v>0</v>
      </c>
      <c r="P785">
        <v>1.9</v>
      </c>
      <c r="R785">
        <v>6</v>
      </c>
    </row>
    <row r="786" spans="1:21" x14ac:dyDescent="0.25">
      <c r="A786" t="s">
        <v>29</v>
      </c>
      <c r="B786" t="s">
        <v>30</v>
      </c>
      <c r="C786">
        <v>2</v>
      </c>
      <c r="D786">
        <v>90</v>
      </c>
      <c r="E786">
        <v>34</v>
      </c>
      <c r="F786">
        <v>88101</v>
      </c>
      <c r="G786">
        <v>1</v>
      </c>
      <c r="H786">
        <v>7</v>
      </c>
      <c r="I786">
        <v>105</v>
      </c>
      <c r="J786">
        <v>143</v>
      </c>
      <c r="K786" s="1">
        <v>41149</v>
      </c>
      <c r="L786" s="5">
        <f t="shared" si="62"/>
        <v>28</v>
      </c>
      <c r="M786" s="5">
        <f t="shared" si="61"/>
        <v>8</v>
      </c>
      <c r="N786" s="5">
        <f t="shared" si="63"/>
        <v>2012</v>
      </c>
      <c r="O786" s="2">
        <v>0</v>
      </c>
      <c r="P786">
        <v>1.6</v>
      </c>
      <c r="R786">
        <v>6</v>
      </c>
    </row>
    <row r="787" spans="1:21" x14ac:dyDescent="0.25">
      <c r="A787" t="s">
        <v>29</v>
      </c>
      <c r="B787" t="s">
        <v>30</v>
      </c>
      <c r="C787">
        <v>2</v>
      </c>
      <c r="D787">
        <v>90</v>
      </c>
      <c r="E787">
        <v>34</v>
      </c>
      <c r="F787">
        <v>88101</v>
      </c>
      <c r="G787">
        <v>1</v>
      </c>
      <c r="H787">
        <v>7</v>
      </c>
      <c r="I787">
        <v>105</v>
      </c>
      <c r="J787">
        <v>143</v>
      </c>
      <c r="K787" s="1">
        <v>41152</v>
      </c>
      <c r="L787" s="5">
        <f t="shared" si="62"/>
        <v>31</v>
      </c>
      <c r="M787" s="5">
        <f t="shared" si="61"/>
        <v>8</v>
      </c>
      <c r="N787" s="5">
        <f t="shared" si="63"/>
        <v>2012</v>
      </c>
      <c r="O787" s="2">
        <v>0</v>
      </c>
      <c r="P787">
        <v>1.3</v>
      </c>
      <c r="R787">
        <v>6</v>
      </c>
    </row>
    <row r="788" spans="1:21" x14ac:dyDescent="0.25">
      <c r="A788" t="s">
        <v>29</v>
      </c>
      <c r="B788" t="s">
        <v>30</v>
      </c>
      <c r="C788">
        <v>2</v>
      </c>
      <c r="D788">
        <v>90</v>
      </c>
      <c r="E788">
        <v>34</v>
      </c>
      <c r="F788">
        <v>88101</v>
      </c>
      <c r="G788">
        <v>1</v>
      </c>
      <c r="H788">
        <v>7</v>
      </c>
      <c r="I788">
        <v>105</v>
      </c>
      <c r="J788">
        <v>143</v>
      </c>
      <c r="K788" s="1">
        <v>41428</v>
      </c>
      <c r="L788" s="5">
        <f t="shared" si="62"/>
        <v>3</v>
      </c>
      <c r="M788" s="5">
        <f t="shared" ref="M788:M796" si="64">MONTH(K788)</f>
        <v>6</v>
      </c>
      <c r="N788" s="5">
        <f t="shared" si="63"/>
        <v>2013</v>
      </c>
      <c r="O788" s="2">
        <v>0</v>
      </c>
      <c r="P788">
        <v>2.4</v>
      </c>
    </row>
    <row r="789" spans="1:21" x14ac:dyDescent="0.25">
      <c r="A789" t="s">
        <v>29</v>
      </c>
      <c r="B789" t="s">
        <v>30</v>
      </c>
      <c r="C789">
        <v>2</v>
      </c>
      <c r="D789">
        <v>90</v>
      </c>
      <c r="E789">
        <v>34</v>
      </c>
      <c r="F789">
        <v>88101</v>
      </c>
      <c r="G789">
        <v>1</v>
      </c>
      <c r="H789">
        <v>7</v>
      </c>
      <c r="I789">
        <v>105</v>
      </c>
      <c r="J789">
        <v>143</v>
      </c>
      <c r="K789" s="1">
        <v>41431</v>
      </c>
      <c r="L789" s="5">
        <f t="shared" si="62"/>
        <v>6</v>
      </c>
      <c r="M789" s="5">
        <f t="shared" si="64"/>
        <v>6</v>
      </c>
      <c r="N789" s="5">
        <f t="shared" si="63"/>
        <v>2013</v>
      </c>
      <c r="O789" s="2">
        <v>0</v>
      </c>
      <c r="P789">
        <v>3.1</v>
      </c>
    </row>
    <row r="790" spans="1:21" x14ac:dyDescent="0.25">
      <c r="A790" t="s">
        <v>29</v>
      </c>
      <c r="B790" t="s">
        <v>30</v>
      </c>
      <c r="C790">
        <v>2</v>
      </c>
      <c r="D790">
        <v>90</v>
      </c>
      <c r="E790">
        <v>34</v>
      </c>
      <c r="F790">
        <v>88101</v>
      </c>
      <c r="G790">
        <v>1</v>
      </c>
      <c r="H790">
        <v>7</v>
      </c>
      <c r="I790">
        <v>105</v>
      </c>
      <c r="J790">
        <v>143</v>
      </c>
      <c r="K790" s="1">
        <v>41434</v>
      </c>
      <c r="L790" s="5">
        <f t="shared" si="62"/>
        <v>9</v>
      </c>
      <c r="M790" s="5">
        <f t="shared" si="64"/>
        <v>6</v>
      </c>
      <c r="N790" s="5">
        <f t="shared" si="63"/>
        <v>2013</v>
      </c>
      <c r="O790" s="2">
        <v>0</v>
      </c>
      <c r="P790">
        <v>4.9000000000000004</v>
      </c>
    </row>
    <row r="791" spans="1:21" x14ac:dyDescent="0.25">
      <c r="A791" t="s">
        <v>29</v>
      </c>
      <c r="B791" t="s">
        <v>30</v>
      </c>
      <c r="C791">
        <v>2</v>
      </c>
      <c r="D791">
        <v>90</v>
      </c>
      <c r="E791">
        <v>34</v>
      </c>
      <c r="F791">
        <v>88101</v>
      </c>
      <c r="G791">
        <v>1</v>
      </c>
      <c r="H791">
        <v>7</v>
      </c>
      <c r="I791">
        <v>105</v>
      </c>
      <c r="J791">
        <v>143</v>
      </c>
      <c r="K791" s="1">
        <v>41437</v>
      </c>
      <c r="L791" s="5">
        <f t="shared" si="62"/>
        <v>12</v>
      </c>
      <c r="M791" s="5">
        <f t="shared" si="64"/>
        <v>6</v>
      </c>
      <c r="N791" s="5">
        <f t="shared" si="63"/>
        <v>2013</v>
      </c>
      <c r="O791" s="2">
        <v>0</v>
      </c>
      <c r="P791">
        <v>2.2999999999999998</v>
      </c>
    </row>
    <row r="792" spans="1:21" x14ac:dyDescent="0.25">
      <c r="A792" t="s">
        <v>29</v>
      </c>
      <c r="B792" t="s">
        <v>30</v>
      </c>
      <c r="C792">
        <v>2</v>
      </c>
      <c r="D792">
        <v>90</v>
      </c>
      <c r="E792">
        <v>34</v>
      </c>
      <c r="F792">
        <v>88101</v>
      </c>
      <c r="G792">
        <v>1</v>
      </c>
      <c r="H792">
        <v>7</v>
      </c>
      <c r="I792">
        <v>105</v>
      </c>
      <c r="J792">
        <v>143</v>
      </c>
      <c r="K792" s="1">
        <v>41440</v>
      </c>
      <c r="L792" s="5">
        <f t="shared" si="62"/>
        <v>15</v>
      </c>
      <c r="M792" s="5">
        <f t="shared" si="64"/>
        <v>6</v>
      </c>
      <c r="N792" s="5">
        <f t="shared" si="63"/>
        <v>2013</v>
      </c>
      <c r="O792" s="2">
        <v>0</v>
      </c>
      <c r="P792">
        <v>7</v>
      </c>
      <c r="T792" t="s">
        <v>32</v>
      </c>
      <c r="U792" s="6" t="s">
        <v>40</v>
      </c>
    </row>
    <row r="793" spans="1:21" x14ac:dyDescent="0.25">
      <c r="A793" t="s">
        <v>29</v>
      </c>
      <c r="B793" t="s">
        <v>30</v>
      </c>
      <c r="C793">
        <v>2</v>
      </c>
      <c r="D793">
        <v>90</v>
      </c>
      <c r="E793">
        <v>34</v>
      </c>
      <c r="F793">
        <v>88101</v>
      </c>
      <c r="G793">
        <v>1</v>
      </c>
      <c r="H793">
        <v>7</v>
      </c>
      <c r="I793">
        <v>105</v>
      </c>
      <c r="J793">
        <v>143</v>
      </c>
      <c r="K793" s="1">
        <v>41443</v>
      </c>
      <c r="L793" s="5">
        <f t="shared" si="62"/>
        <v>18</v>
      </c>
      <c r="M793" s="5">
        <f t="shared" si="64"/>
        <v>6</v>
      </c>
      <c r="N793" s="5">
        <f t="shared" si="63"/>
        <v>2013</v>
      </c>
      <c r="O793" s="2">
        <v>0</v>
      </c>
      <c r="P793">
        <v>2.7</v>
      </c>
    </row>
    <row r="794" spans="1:21" x14ac:dyDescent="0.25">
      <c r="A794" t="s">
        <v>29</v>
      </c>
      <c r="B794" t="s">
        <v>30</v>
      </c>
      <c r="C794">
        <v>2</v>
      </c>
      <c r="D794">
        <v>90</v>
      </c>
      <c r="E794">
        <v>34</v>
      </c>
      <c r="F794">
        <v>88101</v>
      </c>
      <c r="G794">
        <v>1</v>
      </c>
      <c r="H794">
        <v>7</v>
      </c>
      <c r="I794">
        <v>105</v>
      </c>
      <c r="J794">
        <v>143</v>
      </c>
      <c r="K794" s="1">
        <v>41446</v>
      </c>
      <c r="L794" s="5">
        <f t="shared" si="62"/>
        <v>21</v>
      </c>
      <c r="M794" s="5">
        <f t="shared" si="64"/>
        <v>6</v>
      </c>
      <c r="N794" s="5">
        <f t="shared" si="63"/>
        <v>2013</v>
      </c>
      <c r="O794" s="2">
        <v>0</v>
      </c>
      <c r="P794">
        <v>9.3000000000000007</v>
      </c>
      <c r="T794" t="s">
        <v>32</v>
      </c>
      <c r="U794" s="6" t="s">
        <v>40</v>
      </c>
    </row>
    <row r="795" spans="1:21" x14ac:dyDescent="0.25">
      <c r="A795" t="s">
        <v>29</v>
      </c>
      <c r="B795" t="s">
        <v>30</v>
      </c>
      <c r="C795">
        <v>2</v>
      </c>
      <c r="D795">
        <v>90</v>
      </c>
      <c r="E795">
        <v>34</v>
      </c>
      <c r="F795">
        <v>88101</v>
      </c>
      <c r="G795">
        <v>1</v>
      </c>
      <c r="H795">
        <v>7</v>
      </c>
      <c r="I795">
        <v>105</v>
      </c>
      <c r="J795">
        <v>143</v>
      </c>
      <c r="K795" s="1">
        <v>41449</v>
      </c>
      <c r="L795" s="5">
        <f t="shared" si="62"/>
        <v>24</v>
      </c>
      <c r="M795" s="5">
        <f t="shared" si="64"/>
        <v>6</v>
      </c>
      <c r="N795" s="5">
        <f t="shared" si="63"/>
        <v>2013</v>
      </c>
      <c r="O795" s="2">
        <v>0</v>
      </c>
      <c r="P795">
        <v>4.3</v>
      </c>
    </row>
    <row r="796" spans="1:21" x14ac:dyDescent="0.25">
      <c r="A796" t="s">
        <v>29</v>
      </c>
      <c r="B796" t="s">
        <v>30</v>
      </c>
      <c r="C796">
        <v>2</v>
      </c>
      <c r="D796">
        <v>90</v>
      </c>
      <c r="E796">
        <v>34</v>
      </c>
      <c r="F796">
        <v>88101</v>
      </c>
      <c r="G796">
        <v>1</v>
      </c>
      <c r="H796">
        <v>7</v>
      </c>
      <c r="I796">
        <v>105</v>
      </c>
      <c r="J796">
        <v>143</v>
      </c>
      <c r="K796" s="1">
        <v>41452</v>
      </c>
      <c r="L796" s="5">
        <f t="shared" si="62"/>
        <v>27</v>
      </c>
      <c r="M796" s="5">
        <f t="shared" si="64"/>
        <v>6</v>
      </c>
      <c r="N796" s="5">
        <f t="shared" si="63"/>
        <v>2013</v>
      </c>
      <c r="O796" s="2">
        <v>0</v>
      </c>
      <c r="P796">
        <v>58</v>
      </c>
      <c r="T796" t="s">
        <v>32</v>
      </c>
      <c r="U796" s="6" t="s">
        <v>36</v>
      </c>
    </row>
    <row r="797" spans="1:21" x14ac:dyDescent="0.25">
      <c r="A797" t="s">
        <v>29</v>
      </c>
      <c r="B797" t="s">
        <v>30</v>
      </c>
      <c r="C797">
        <v>2</v>
      </c>
      <c r="D797">
        <v>90</v>
      </c>
      <c r="E797">
        <v>34</v>
      </c>
      <c r="F797">
        <v>88101</v>
      </c>
      <c r="G797">
        <v>1</v>
      </c>
      <c r="H797">
        <v>7</v>
      </c>
      <c r="I797">
        <v>105</v>
      </c>
      <c r="J797">
        <v>143</v>
      </c>
      <c r="K797" s="1">
        <v>41455</v>
      </c>
      <c r="L797" s="5">
        <f t="shared" si="62"/>
        <v>30</v>
      </c>
      <c r="M797" s="5">
        <f t="shared" ref="M797:M817" si="65">MONTH(K797)</f>
        <v>6</v>
      </c>
      <c r="N797" s="5">
        <f t="shared" si="63"/>
        <v>2013</v>
      </c>
      <c r="O797" s="2">
        <v>0</v>
      </c>
      <c r="P797">
        <v>32.799999999999997</v>
      </c>
      <c r="T797" t="s">
        <v>32</v>
      </c>
      <c r="U797" s="6" t="s">
        <v>36</v>
      </c>
    </row>
    <row r="798" spans="1:21" x14ac:dyDescent="0.25">
      <c r="A798" t="s">
        <v>29</v>
      </c>
      <c r="B798" t="s">
        <v>30</v>
      </c>
      <c r="C798">
        <v>2</v>
      </c>
      <c r="D798">
        <v>90</v>
      </c>
      <c r="E798">
        <v>34</v>
      </c>
      <c r="F798">
        <v>88101</v>
      </c>
      <c r="G798">
        <v>1</v>
      </c>
      <c r="H798">
        <v>7</v>
      </c>
      <c r="I798">
        <v>105</v>
      </c>
      <c r="J798">
        <v>143</v>
      </c>
      <c r="K798" s="1">
        <v>41458</v>
      </c>
      <c r="L798" s="5">
        <f t="shared" si="62"/>
        <v>3</v>
      </c>
      <c r="M798" s="5">
        <f t="shared" si="65"/>
        <v>7</v>
      </c>
      <c r="N798" s="5">
        <f t="shared" si="63"/>
        <v>2013</v>
      </c>
      <c r="O798" s="2">
        <v>0</v>
      </c>
      <c r="P798">
        <v>7</v>
      </c>
      <c r="T798" t="s">
        <v>32</v>
      </c>
      <c r="U798" s="6" t="s">
        <v>40</v>
      </c>
    </row>
    <row r="799" spans="1:21" x14ac:dyDescent="0.25">
      <c r="A799" t="s">
        <v>29</v>
      </c>
      <c r="B799" t="s">
        <v>30</v>
      </c>
      <c r="C799">
        <v>2</v>
      </c>
      <c r="D799">
        <v>90</v>
      </c>
      <c r="E799">
        <v>34</v>
      </c>
      <c r="F799">
        <v>88101</v>
      </c>
      <c r="G799">
        <v>1</v>
      </c>
      <c r="H799">
        <v>7</v>
      </c>
      <c r="I799">
        <v>105</v>
      </c>
      <c r="J799">
        <v>143</v>
      </c>
      <c r="K799" s="1">
        <v>41461</v>
      </c>
      <c r="L799" s="5">
        <f t="shared" si="62"/>
        <v>6</v>
      </c>
      <c r="M799" s="5">
        <f t="shared" si="65"/>
        <v>7</v>
      </c>
      <c r="N799" s="5">
        <f t="shared" si="63"/>
        <v>2013</v>
      </c>
      <c r="O799" s="2">
        <v>0</v>
      </c>
      <c r="P799">
        <v>27.4</v>
      </c>
      <c r="T799" t="s">
        <v>32</v>
      </c>
      <c r="U799" s="6" t="s">
        <v>36</v>
      </c>
    </row>
    <row r="800" spans="1:21" x14ac:dyDescent="0.25">
      <c r="A800" t="s">
        <v>29</v>
      </c>
      <c r="B800" t="s">
        <v>30</v>
      </c>
      <c r="C800">
        <v>2</v>
      </c>
      <c r="D800">
        <v>90</v>
      </c>
      <c r="E800">
        <v>34</v>
      </c>
      <c r="F800">
        <v>88101</v>
      </c>
      <c r="G800">
        <v>1</v>
      </c>
      <c r="H800">
        <v>7</v>
      </c>
      <c r="I800">
        <v>105</v>
      </c>
      <c r="J800">
        <v>143</v>
      </c>
      <c r="K800" s="1">
        <v>41464</v>
      </c>
      <c r="L800" s="5">
        <f t="shared" si="62"/>
        <v>9</v>
      </c>
      <c r="M800" s="5">
        <f t="shared" si="65"/>
        <v>7</v>
      </c>
      <c r="N800" s="5">
        <f t="shared" si="63"/>
        <v>2013</v>
      </c>
      <c r="O800" s="2">
        <v>0</v>
      </c>
      <c r="P800">
        <v>0.2</v>
      </c>
    </row>
    <row r="801" spans="1:21" x14ac:dyDescent="0.25">
      <c r="A801" t="s">
        <v>29</v>
      </c>
      <c r="B801" t="s">
        <v>30</v>
      </c>
      <c r="C801">
        <v>2</v>
      </c>
      <c r="D801">
        <v>90</v>
      </c>
      <c r="E801">
        <v>34</v>
      </c>
      <c r="F801">
        <v>88101</v>
      </c>
      <c r="G801">
        <v>1</v>
      </c>
      <c r="H801">
        <v>7</v>
      </c>
      <c r="I801">
        <v>105</v>
      </c>
      <c r="J801">
        <v>143</v>
      </c>
      <c r="K801" s="1">
        <v>41467</v>
      </c>
      <c r="L801" s="5">
        <f t="shared" si="62"/>
        <v>12</v>
      </c>
      <c r="M801" s="5">
        <f t="shared" si="65"/>
        <v>7</v>
      </c>
      <c r="N801" s="5">
        <f t="shared" si="63"/>
        <v>2013</v>
      </c>
      <c r="O801" s="2">
        <v>0</v>
      </c>
      <c r="P801">
        <v>2</v>
      </c>
    </row>
    <row r="802" spans="1:21" x14ac:dyDescent="0.25">
      <c r="A802" t="s">
        <v>29</v>
      </c>
      <c r="B802" t="s">
        <v>30</v>
      </c>
      <c r="C802">
        <v>2</v>
      </c>
      <c r="D802">
        <v>90</v>
      </c>
      <c r="E802">
        <v>34</v>
      </c>
      <c r="F802">
        <v>88101</v>
      </c>
      <c r="G802">
        <v>1</v>
      </c>
      <c r="H802">
        <v>7</v>
      </c>
      <c r="I802">
        <v>105</v>
      </c>
      <c r="J802">
        <v>143</v>
      </c>
      <c r="K802" s="1">
        <v>41470</v>
      </c>
      <c r="L802" s="5">
        <f t="shared" si="62"/>
        <v>15</v>
      </c>
      <c r="M802" s="5">
        <f t="shared" si="65"/>
        <v>7</v>
      </c>
      <c r="N802" s="5">
        <f t="shared" si="63"/>
        <v>2013</v>
      </c>
      <c r="O802" s="2">
        <v>0</v>
      </c>
      <c r="P802">
        <v>12.8</v>
      </c>
      <c r="T802" t="s">
        <v>32</v>
      </c>
      <c r="U802" s="6" t="s">
        <v>36</v>
      </c>
    </row>
    <row r="803" spans="1:21" x14ac:dyDescent="0.25">
      <c r="A803" t="s">
        <v>29</v>
      </c>
      <c r="B803" t="s">
        <v>30</v>
      </c>
      <c r="C803">
        <v>2</v>
      </c>
      <c r="D803">
        <v>90</v>
      </c>
      <c r="E803">
        <v>34</v>
      </c>
      <c r="F803">
        <v>88101</v>
      </c>
      <c r="G803">
        <v>1</v>
      </c>
      <c r="H803">
        <v>7</v>
      </c>
      <c r="I803">
        <v>105</v>
      </c>
      <c r="J803">
        <v>143</v>
      </c>
      <c r="K803" s="1">
        <v>41473</v>
      </c>
      <c r="L803" s="5">
        <f t="shared" si="62"/>
        <v>18</v>
      </c>
      <c r="M803" s="5">
        <f t="shared" si="65"/>
        <v>7</v>
      </c>
      <c r="N803" s="5">
        <f t="shared" si="63"/>
        <v>2013</v>
      </c>
      <c r="O803" s="2">
        <v>0</v>
      </c>
      <c r="P803">
        <v>5.5</v>
      </c>
    </row>
    <row r="804" spans="1:21" x14ac:dyDescent="0.25">
      <c r="A804" t="s">
        <v>29</v>
      </c>
      <c r="B804" t="s">
        <v>30</v>
      </c>
      <c r="C804">
        <v>2</v>
      </c>
      <c r="D804">
        <v>90</v>
      </c>
      <c r="E804">
        <v>34</v>
      </c>
      <c r="F804">
        <v>88101</v>
      </c>
      <c r="G804">
        <v>1</v>
      </c>
      <c r="H804">
        <v>7</v>
      </c>
      <c r="I804">
        <v>105</v>
      </c>
      <c r="J804">
        <v>143</v>
      </c>
      <c r="K804" s="1">
        <v>41476</v>
      </c>
      <c r="L804" s="5">
        <f t="shared" si="62"/>
        <v>21</v>
      </c>
      <c r="M804" s="5">
        <f t="shared" si="65"/>
        <v>7</v>
      </c>
      <c r="N804" s="5">
        <f t="shared" si="63"/>
        <v>2013</v>
      </c>
      <c r="O804" s="2">
        <v>0</v>
      </c>
      <c r="P804">
        <v>1.6</v>
      </c>
    </row>
    <row r="805" spans="1:21" x14ac:dyDescent="0.25">
      <c r="A805" t="s">
        <v>29</v>
      </c>
      <c r="B805" t="s">
        <v>30</v>
      </c>
      <c r="C805">
        <v>2</v>
      </c>
      <c r="D805">
        <v>90</v>
      </c>
      <c r="E805">
        <v>34</v>
      </c>
      <c r="F805">
        <v>88101</v>
      </c>
      <c r="G805">
        <v>1</v>
      </c>
      <c r="H805">
        <v>7</v>
      </c>
      <c r="I805">
        <v>105</v>
      </c>
      <c r="J805">
        <v>143</v>
      </c>
      <c r="K805" s="1">
        <v>41479</v>
      </c>
      <c r="L805" s="5">
        <f t="shared" si="62"/>
        <v>24</v>
      </c>
      <c r="M805" s="5">
        <f t="shared" si="65"/>
        <v>7</v>
      </c>
      <c r="N805" s="5">
        <f t="shared" si="63"/>
        <v>2013</v>
      </c>
      <c r="O805" s="2">
        <v>0</v>
      </c>
      <c r="P805">
        <v>4.2</v>
      </c>
    </row>
    <row r="806" spans="1:21" x14ac:dyDescent="0.25">
      <c r="A806" t="s">
        <v>29</v>
      </c>
      <c r="B806" t="s">
        <v>30</v>
      </c>
      <c r="C806">
        <v>2</v>
      </c>
      <c r="D806">
        <v>90</v>
      </c>
      <c r="E806">
        <v>34</v>
      </c>
      <c r="F806">
        <v>88101</v>
      </c>
      <c r="G806">
        <v>1</v>
      </c>
      <c r="H806">
        <v>7</v>
      </c>
      <c r="I806">
        <v>105</v>
      </c>
      <c r="J806">
        <v>143</v>
      </c>
      <c r="K806" s="1">
        <v>41482</v>
      </c>
      <c r="L806" s="5">
        <f t="shared" si="62"/>
        <v>27</v>
      </c>
      <c r="M806" s="5">
        <f t="shared" si="65"/>
        <v>7</v>
      </c>
      <c r="N806" s="5">
        <f t="shared" si="63"/>
        <v>2013</v>
      </c>
      <c r="O806" s="2">
        <v>0</v>
      </c>
      <c r="P806">
        <v>3</v>
      </c>
    </row>
    <row r="807" spans="1:21" x14ac:dyDescent="0.25">
      <c r="A807" t="s">
        <v>29</v>
      </c>
      <c r="B807" t="s">
        <v>30</v>
      </c>
      <c r="C807">
        <v>2</v>
      </c>
      <c r="D807">
        <v>90</v>
      </c>
      <c r="E807">
        <v>34</v>
      </c>
      <c r="F807">
        <v>88101</v>
      </c>
      <c r="G807">
        <v>1</v>
      </c>
      <c r="H807">
        <v>7</v>
      </c>
      <c r="I807">
        <v>105</v>
      </c>
      <c r="J807">
        <v>143</v>
      </c>
      <c r="K807" s="1">
        <v>41485</v>
      </c>
      <c r="L807" s="5">
        <f t="shared" si="62"/>
        <v>30</v>
      </c>
      <c r="M807" s="5">
        <f t="shared" si="65"/>
        <v>7</v>
      </c>
      <c r="N807" s="5">
        <f t="shared" si="63"/>
        <v>2013</v>
      </c>
      <c r="O807" s="2">
        <v>0</v>
      </c>
      <c r="P807">
        <v>5.0999999999999996</v>
      </c>
    </row>
    <row r="808" spans="1:21" x14ac:dyDescent="0.25">
      <c r="A808" t="s">
        <v>29</v>
      </c>
      <c r="B808" t="s">
        <v>30</v>
      </c>
      <c r="C808">
        <v>2</v>
      </c>
      <c r="D808">
        <v>90</v>
      </c>
      <c r="E808">
        <v>34</v>
      </c>
      <c r="F808">
        <v>88101</v>
      </c>
      <c r="G808">
        <v>1</v>
      </c>
      <c r="H808">
        <v>7</v>
      </c>
      <c r="I808">
        <v>105</v>
      </c>
      <c r="J808">
        <v>143</v>
      </c>
      <c r="K808" s="1">
        <v>41488</v>
      </c>
      <c r="L808" s="5">
        <f t="shared" si="62"/>
        <v>2</v>
      </c>
      <c r="M808" s="5">
        <f t="shared" si="65"/>
        <v>8</v>
      </c>
      <c r="N808" s="5">
        <f t="shared" si="63"/>
        <v>2013</v>
      </c>
      <c r="O808" s="2">
        <v>0</v>
      </c>
      <c r="P808">
        <v>8.4</v>
      </c>
      <c r="T808" t="s">
        <v>32</v>
      </c>
      <c r="U808" s="6" t="s">
        <v>40</v>
      </c>
    </row>
    <row r="809" spans="1:21" x14ac:dyDescent="0.25">
      <c r="A809" t="s">
        <v>29</v>
      </c>
      <c r="B809" t="s">
        <v>30</v>
      </c>
      <c r="C809">
        <v>2</v>
      </c>
      <c r="D809">
        <v>90</v>
      </c>
      <c r="E809">
        <v>34</v>
      </c>
      <c r="F809">
        <v>88101</v>
      </c>
      <c r="G809">
        <v>1</v>
      </c>
      <c r="H809">
        <v>7</v>
      </c>
      <c r="I809">
        <v>105</v>
      </c>
      <c r="J809">
        <v>143</v>
      </c>
      <c r="K809" s="1">
        <v>41491</v>
      </c>
      <c r="L809" s="5">
        <f t="shared" si="62"/>
        <v>5</v>
      </c>
      <c r="M809" s="5">
        <f t="shared" si="65"/>
        <v>8</v>
      </c>
      <c r="N809" s="5">
        <f t="shared" si="63"/>
        <v>2013</v>
      </c>
      <c r="O809" s="2">
        <v>0</v>
      </c>
      <c r="P809">
        <v>10.3</v>
      </c>
      <c r="T809" t="s">
        <v>32</v>
      </c>
      <c r="U809" s="6" t="s">
        <v>40</v>
      </c>
    </row>
    <row r="810" spans="1:21" x14ac:dyDescent="0.25">
      <c r="A810" t="s">
        <v>29</v>
      </c>
      <c r="B810" t="s">
        <v>30</v>
      </c>
      <c r="C810">
        <v>2</v>
      </c>
      <c r="D810">
        <v>90</v>
      </c>
      <c r="E810">
        <v>34</v>
      </c>
      <c r="F810">
        <v>88101</v>
      </c>
      <c r="G810">
        <v>1</v>
      </c>
      <c r="H810">
        <v>7</v>
      </c>
      <c r="I810">
        <v>105</v>
      </c>
      <c r="J810">
        <v>143</v>
      </c>
      <c r="K810" s="1">
        <v>41494</v>
      </c>
      <c r="L810" s="5">
        <f t="shared" si="62"/>
        <v>8</v>
      </c>
      <c r="M810" s="5">
        <f t="shared" si="65"/>
        <v>8</v>
      </c>
      <c r="N810" s="5">
        <f t="shared" si="63"/>
        <v>2013</v>
      </c>
      <c r="O810" s="2">
        <v>0</v>
      </c>
      <c r="P810">
        <v>12.1</v>
      </c>
      <c r="T810" t="s">
        <v>32</v>
      </c>
      <c r="U810" s="6" t="s">
        <v>36</v>
      </c>
    </row>
    <row r="811" spans="1:21" x14ac:dyDescent="0.25">
      <c r="A811" t="s">
        <v>29</v>
      </c>
      <c r="B811" t="s">
        <v>30</v>
      </c>
      <c r="C811">
        <v>2</v>
      </c>
      <c r="D811">
        <v>90</v>
      </c>
      <c r="E811">
        <v>34</v>
      </c>
      <c r="F811">
        <v>88101</v>
      </c>
      <c r="G811">
        <v>1</v>
      </c>
      <c r="H811">
        <v>7</v>
      </c>
      <c r="I811">
        <v>105</v>
      </c>
      <c r="J811">
        <v>143</v>
      </c>
      <c r="K811" s="1">
        <v>41497</v>
      </c>
      <c r="L811" s="5">
        <f t="shared" si="62"/>
        <v>11</v>
      </c>
      <c r="M811" s="5">
        <f t="shared" si="65"/>
        <v>8</v>
      </c>
      <c r="N811" s="5">
        <f t="shared" si="63"/>
        <v>2013</v>
      </c>
      <c r="O811" s="2">
        <v>0</v>
      </c>
      <c r="P811">
        <v>21</v>
      </c>
      <c r="T811" t="s">
        <v>32</v>
      </c>
      <c r="U811" s="6" t="s">
        <v>36</v>
      </c>
    </row>
    <row r="812" spans="1:21" x14ac:dyDescent="0.25">
      <c r="A812" t="s">
        <v>29</v>
      </c>
      <c r="B812" t="s">
        <v>30</v>
      </c>
      <c r="C812">
        <v>2</v>
      </c>
      <c r="D812">
        <v>90</v>
      </c>
      <c r="E812">
        <v>34</v>
      </c>
      <c r="F812">
        <v>88101</v>
      </c>
      <c r="G812">
        <v>1</v>
      </c>
      <c r="H812">
        <v>7</v>
      </c>
      <c r="I812">
        <v>105</v>
      </c>
      <c r="J812">
        <v>143</v>
      </c>
      <c r="K812" s="1">
        <v>41500</v>
      </c>
      <c r="L812" s="5">
        <f t="shared" si="62"/>
        <v>14</v>
      </c>
      <c r="M812" s="5">
        <f t="shared" si="65"/>
        <v>8</v>
      </c>
      <c r="N812" s="5">
        <f t="shared" si="63"/>
        <v>2013</v>
      </c>
      <c r="O812" s="2">
        <v>0</v>
      </c>
      <c r="P812">
        <v>20.7</v>
      </c>
      <c r="T812" t="s">
        <v>32</v>
      </c>
      <c r="U812" s="6" t="s">
        <v>36</v>
      </c>
    </row>
    <row r="813" spans="1:21" x14ac:dyDescent="0.25">
      <c r="A813" t="s">
        <v>29</v>
      </c>
      <c r="B813" t="s">
        <v>30</v>
      </c>
      <c r="C813">
        <v>2</v>
      </c>
      <c r="D813">
        <v>90</v>
      </c>
      <c r="E813">
        <v>34</v>
      </c>
      <c r="F813">
        <v>88101</v>
      </c>
      <c r="G813">
        <v>1</v>
      </c>
      <c r="H813">
        <v>7</v>
      </c>
      <c r="I813">
        <v>105</v>
      </c>
      <c r="J813">
        <v>143</v>
      </c>
      <c r="K813" s="1">
        <v>41503</v>
      </c>
      <c r="L813" s="5">
        <f t="shared" si="62"/>
        <v>17</v>
      </c>
      <c r="M813" s="5">
        <f t="shared" si="65"/>
        <v>8</v>
      </c>
      <c r="N813" s="5">
        <f t="shared" si="63"/>
        <v>2013</v>
      </c>
      <c r="O813" s="2">
        <v>0</v>
      </c>
      <c r="P813">
        <v>7.6</v>
      </c>
      <c r="T813" t="s">
        <v>32</v>
      </c>
      <c r="U813" s="6" t="s">
        <v>40</v>
      </c>
    </row>
    <row r="814" spans="1:21" x14ac:dyDescent="0.25">
      <c r="A814" t="s">
        <v>29</v>
      </c>
      <c r="B814" t="s">
        <v>30</v>
      </c>
      <c r="C814">
        <v>2</v>
      </c>
      <c r="D814">
        <v>90</v>
      </c>
      <c r="E814">
        <v>34</v>
      </c>
      <c r="F814">
        <v>88101</v>
      </c>
      <c r="G814">
        <v>1</v>
      </c>
      <c r="H814">
        <v>7</v>
      </c>
      <c r="I814">
        <v>105</v>
      </c>
      <c r="J814">
        <v>143</v>
      </c>
      <c r="K814" s="1">
        <v>41506</v>
      </c>
      <c r="L814" s="5">
        <f t="shared" si="62"/>
        <v>20</v>
      </c>
      <c r="M814" s="5">
        <f t="shared" si="65"/>
        <v>8</v>
      </c>
      <c r="N814" s="5">
        <f t="shared" si="63"/>
        <v>2013</v>
      </c>
      <c r="O814" s="2">
        <v>0</v>
      </c>
      <c r="P814">
        <v>3.3</v>
      </c>
    </row>
    <row r="815" spans="1:21" x14ac:dyDescent="0.25">
      <c r="A815" t="s">
        <v>29</v>
      </c>
      <c r="B815" t="s">
        <v>30</v>
      </c>
      <c r="C815">
        <v>2</v>
      </c>
      <c r="D815">
        <v>90</v>
      </c>
      <c r="E815">
        <v>34</v>
      </c>
      <c r="F815">
        <v>88101</v>
      </c>
      <c r="G815">
        <v>1</v>
      </c>
      <c r="H815">
        <v>7</v>
      </c>
      <c r="I815">
        <v>105</v>
      </c>
      <c r="J815">
        <v>143</v>
      </c>
      <c r="K815" s="1">
        <v>41509</v>
      </c>
      <c r="L815" s="5">
        <f t="shared" si="62"/>
        <v>23</v>
      </c>
      <c r="M815" s="5">
        <f t="shared" si="65"/>
        <v>8</v>
      </c>
      <c r="N815" s="5">
        <f t="shared" si="63"/>
        <v>2013</v>
      </c>
      <c r="O815" s="2">
        <v>0</v>
      </c>
      <c r="P815">
        <v>1.3</v>
      </c>
    </row>
    <row r="816" spans="1:21" x14ac:dyDescent="0.25">
      <c r="A816" t="s">
        <v>29</v>
      </c>
      <c r="B816" t="s">
        <v>30</v>
      </c>
      <c r="C816">
        <v>2</v>
      </c>
      <c r="D816">
        <v>90</v>
      </c>
      <c r="E816">
        <v>34</v>
      </c>
      <c r="F816">
        <v>88101</v>
      </c>
      <c r="G816">
        <v>1</v>
      </c>
      <c r="H816">
        <v>7</v>
      </c>
      <c r="I816">
        <v>105</v>
      </c>
      <c r="J816">
        <v>143</v>
      </c>
      <c r="K816" s="1">
        <v>41512</v>
      </c>
      <c r="L816" s="5">
        <f t="shared" si="62"/>
        <v>26</v>
      </c>
      <c r="M816" s="5">
        <f t="shared" si="65"/>
        <v>8</v>
      </c>
      <c r="N816" s="5">
        <f t="shared" si="63"/>
        <v>2013</v>
      </c>
      <c r="O816" s="2">
        <v>0</v>
      </c>
      <c r="P816">
        <v>6.6</v>
      </c>
      <c r="U816" t="s">
        <v>31</v>
      </c>
    </row>
    <row r="817" spans="1:21" x14ac:dyDescent="0.25">
      <c r="A817" t="s">
        <v>29</v>
      </c>
      <c r="B817" t="s">
        <v>30</v>
      </c>
      <c r="C817">
        <v>2</v>
      </c>
      <c r="D817">
        <v>90</v>
      </c>
      <c r="E817">
        <v>34</v>
      </c>
      <c r="F817">
        <v>88101</v>
      </c>
      <c r="G817">
        <v>1</v>
      </c>
      <c r="H817">
        <v>7</v>
      </c>
      <c r="I817">
        <v>105</v>
      </c>
      <c r="J817">
        <v>143</v>
      </c>
      <c r="K817" s="1">
        <v>41515</v>
      </c>
      <c r="L817" s="5">
        <f t="shared" si="62"/>
        <v>29</v>
      </c>
      <c r="M817" s="5">
        <f t="shared" si="65"/>
        <v>8</v>
      </c>
      <c r="N817" s="5">
        <f t="shared" si="63"/>
        <v>2013</v>
      </c>
      <c r="O817" s="2">
        <v>0</v>
      </c>
      <c r="P817">
        <v>4.3</v>
      </c>
    </row>
    <row r="818" spans="1:21" x14ac:dyDescent="0.25">
      <c r="A818" t="s">
        <v>29</v>
      </c>
      <c r="B818" t="s">
        <v>30</v>
      </c>
      <c r="C818">
        <v>2</v>
      </c>
      <c r="D818">
        <v>90</v>
      </c>
      <c r="E818">
        <v>34</v>
      </c>
      <c r="F818">
        <v>88101</v>
      </c>
      <c r="G818">
        <v>1</v>
      </c>
      <c r="H818">
        <v>7</v>
      </c>
      <c r="I818">
        <v>105</v>
      </c>
      <c r="J818">
        <v>143</v>
      </c>
      <c r="K818" s="1">
        <v>41791</v>
      </c>
      <c r="L818" s="5">
        <f t="shared" si="62"/>
        <v>1</v>
      </c>
      <c r="M818" s="5">
        <f t="shared" ref="M818:M838" si="66">MONTH(K818)</f>
        <v>6</v>
      </c>
      <c r="N818" s="5">
        <f t="shared" si="63"/>
        <v>2014</v>
      </c>
      <c r="O818" s="2">
        <v>0</v>
      </c>
      <c r="P818">
        <v>1.4</v>
      </c>
    </row>
    <row r="819" spans="1:21" x14ac:dyDescent="0.25">
      <c r="A819" t="s">
        <v>29</v>
      </c>
      <c r="B819" t="s">
        <v>30</v>
      </c>
      <c r="C819">
        <v>2</v>
      </c>
      <c r="D819">
        <v>90</v>
      </c>
      <c r="E819">
        <v>34</v>
      </c>
      <c r="F819">
        <v>88101</v>
      </c>
      <c r="G819">
        <v>1</v>
      </c>
      <c r="H819">
        <v>7</v>
      </c>
      <c r="I819">
        <v>105</v>
      </c>
      <c r="J819">
        <v>143</v>
      </c>
      <c r="K819" s="1">
        <v>41794</v>
      </c>
      <c r="L819" s="5">
        <f t="shared" si="62"/>
        <v>4</v>
      </c>
      <c r="M819" s="5">
        <f t="shared" si="66"/>
        <v>6</v>
      </c>
      <c r="N819" s="5">
        <f t="shared" si="63"/>
        <v>2014</v>
      </c>
      <c r="O819" s="2">
        <v>0</v>
      </c>
      <c r="P819">
        <v>3.4</v>
      </c>
    </row>
    <row r="820" spans="1:21" x14ac:dyDescent="0.25">
      <c r="A820" t="s">
        <v>29</v>
      </c>
      <c r="B820" t="s">
        <v>30</v>
      </c>
      <c r="C820">
        <v>2</v>
      </c>
      <c r="D820">
        <v>90</v>
      </c>
      <c r="E820">
        <v>34</v>
      </c>
      <c r="F820">
        <v>88101</v>
      </c>
      <c r="G820">
        <v>1</v>
      </c>
      <c r="H820">
        <v>7</v>
      </c>
      <c r="I820">
        <v>105</v>
      </c>
      <c r="J820">
        <v>143</v>
      </c>
      <c r="K820" s="1">
        <v>41797</v>
      </c>
      <c r="L820" s="5">
        <f t="shared" si="62"/>
        <v>7</v>
      </c>
      <c r="M820" s="5">
        <f t="shared" si="66"/>
        <v>6</v>
      </c>
      <c r="N820" s="5">
        <f t="shared" si="63"/>
        <v>2014</v>
      </c>
      <c r="O820" s="2">
        <v>0</v>
      </c>
      <c r="P820">
        <v>5.7</v>
      </c>
    </row>
    <row r="821" spans="1:21" x14ac:dyDescent="0.25">
      <c r="A821" t="s">
        <v>29</v>
      </c>
      <c r="B821" t="s">
        <v>30</v>
      </c>
      <c r="C821">
        <v>2</v>
      </c>
      <c r="D821">
        <v>90</v>
      </c>
      <c r="E821">
        <v>34</v>
      </c>
      <c r="F821">
        <v>88101</v>
      </c>
      <c r="G821">
        <v>1</v>
      </c>
      <c r="H821">
        <v>7</v>
      </c>
      <c r="I821">
        <v>105</v>
      </c>
      <c r="J821">
        <v>143</v>
      </c>
      <c r="K821" s="1">
        <v>41800</v>
      </c>
      <c r="L821" s="5">
        <f t="shared" si="62"/>
        <v>10</v>
      </c>
      <c r="M821" s="5">
        <f t="shared" si="66"/>
        <v>6</v>
      </c>
      <c r="N821" s="5">
        <f t="shared" si="63"/>
        <v>2014</v>
      </c>
      <c r="O821" s="2">
        <v>0</v>
      </c>
      <c r="P821">
        <v>1.7</v>
      </c>
    </row>
    <row r="822" spans="1:21" x14ac:dyDescent="0.25">
      <c r="A822" t="s">
        <v>29</v>
      </c>
      <c r="B822" t="s">
        <v>30</v>
      </c>
      <c r="C822">
        <v>2</v>
      </c>
      <c r="D822">
        <v>90</v>
      </c>
      <c r="E822">
        <v>34</v>
      </c>
      <c r="F822">
        <v>88101</v>
      </c>
      <c r="G822">
        <v>1</v>
      </c>
      <c r="H822">
        <v>7</v>
      </c>
      <c r="I822">
        <v>105</v>
      </c>
      <c r="J822">
        <v>143</v>
      </c>
      <c r="K822" s="1">
        <v>41803</v>
      </c>
      <c r="L822" s="5">
        <f t="shared" si="62"/>
        <v>13</v>
      </c>
      <c r="M822" s="5">
        <f t="shared" si="66"/>
        <v>6</v>
      </c>
      <c r="N822" s="5">
        <f t="shared" si="63"/>
        <v>2014</v>
      </c>
      <c r="O822" s="2">
        <v>0</v>
      </c>
      <c r="P822">
        <v>4.4000000000000004</v>
      </c>
    </row>
    <row r="823" spans="1:21" x14ac:dyDescent="0.25">
      <c r="A823" t="s">
        <v>29</v>
      </c>
      <c r="B823" t="s">
        <v>30</v>
      </c>
      <c r="C823">
        <v>2</v>
      </c>
      <c r="D823">
        <v>90</v>
      </c>
      <c r="E823">
        <v>34</v>
      </c>
      <c r="F823">
        <v>88101</v>
      </c>
      <c r="G823">
        <v>1</v>
      </c>
      <c r="H823">
        <v>7</v>
      </c>
      <c r="I823">
        <v>105</v>
      </c>
      <c r="J823">
        <v>143</v>
      </c>
      <c r="K823" s="1">
        <v>41806</v>
      </c>
      <c r="L823" s="5">
        <f t="shared" si="62"/>
        <v>16</v>
      </c>
      <c r="M823" s="5">
        <f t="shared" si="66"/>
        <v>6</v>
      </c>
      <c r="N823" s="5">
        <f t="shared" si="63"/>
        <v>2014</v>
      </c>
      <c r="O823" s="2">
        <v>0</v>
      </c>
      <c r="P823">
        <v>3.3</v>
      </c>
    </row>
    <row r="824" spans="1:21" x14ac:dyDescent="0.25">
      <c r="A824" t="s">
        <v>29</v>
      </c>
      <c r="B824" t="s">
        <v>30</v>
      </c>
      <c r="C824">
        <v>2</v>
      </c>
      <c r="D824">
        <v>90</v>
      </c>
      <c r="E824">
        <v>34</v>
      </c>
      <c r="F824">
        <v>88101</v>
      </c>
      <c r="G824">
        <v>1</v>
      </c>
      <c r="H824">
        <v>7</v>
      </c>
      <c r="I824">
        <v>105</v>
      </c>
      <c r="J824">
        <v>143</v>
      </c>
      <c r="K824" s="1">
        <v>41809</v>
      </c>
      <c r="L824" s="5">
        <f t="shared" si="62"/>
        <v>19</v>
      </c>
      <c r="M824" s="5">
        <f t="shared" si="66"/>
        <v>6</v>
      </c>
      <c r="N824" s="5">
        <f t="shared" si="63"/>
        <v>2014</v>
      </c>
      <c r="O824" s="2">
        <v>0</v>
      </c>
      <c r="P824">
        <v>1.8</v>
      </c>
    </row>
    <row r="825" spans="1:21" x14ac:dyDescent="0.25">
      <c r="A825" t="s">
        <v>29</v>
      </c>
      <c r="B825" t="s">
        <v>30</v>
      </c>
      <c r="C825">
        <v>2</v>
      </c>
      <c r="D825">
        <v>90</v>
      </c>
      <c r="E825">
        <v>34</v>
      </c>
      <c r="F825">
        <v>88101</v>
      </c>
      <c r="G825">
        <v>1</v>
      </c>
      <c r="H825">
        <v>7</v>
      </c>
      <c r="I825">
        <v>105</v>
      </c>
      <c r="J825">
        <v>143</v>
      </c>
      <c r="K825" s="1">
        <v>41812</v>
      </c>
      <c r="L825" s="5">
        <f t="shared" si="62"/>
        <v>22</v>
      </c>
      <c r="M825" s="5">
        <f t="shared" si="66"/>
        <v>6</v>
      </c>
      <c r="N825" s="5">
        <f t="shared" si="63"/>
        <v>2014</v>
      </c>
      <c r="O825" s="2">
        <v>0</v>
      </c>
      <c r="P825">
        <v>2</v>
      </c>
      <c r="U825">
        <v>2</v>
      </c>
    </row>
    <row r="826" spans="1:21" x14ac:dyDescent="0.25">
      <c r="A826" t="s">
        <v>29</v>
      </c>
      <c r="B826" t="s">
        <v>30</v>
      </c>
      <c r="C826">
        <v>2</v>
      </c>
      <c r="D826">
        <v>90</v>
      </c>
      <c r="E826">
        <v>34</v>
      </c>
      <c r="F826">
        <v>88101</v>
      </c>
      <c r="G826">
        <v>1</v>
      </c>
      <c r="H826">
        <v>7</v>
      </c>
      <c r="I826">
        <v>105</v>
      </c>
      <c r="J826">
        <v>143</v>
      </c>
      <c r="K826" s="1">
        <v>41815</v>
      </c>
      <c r="L826" s="5">
        <f t="shared" si="62"/>
        <v>25</v>
      </c>
      <c r="M826" s="5">
        <f t="shared" si="66"/>
        <v>6</v>
      </c>
      <c r="N826" s="5">
        <f t="shared" si="63"/>
        <v>2014</v>
      </c>
      <c r="O826" s="2">
        <v>0</v>
      </c>
      <c r="P826">
        <v>3.4</v>
      </c>
    </row>
    <row r="827" spans="1:21" x14ac:dyDescent="0.25">
      <c r="A827" t="s">
        <v>29</v>
      </c>
      <c r="B827" t="s">
        <v>30</v>
      </c>
      <c r="C827">
        <v>2</v>
      </c>
      <c r="D827">
        <v>90</v>
      </c>
      <c r="E827">
        <v>34</v>
      </c>
      <c r="F827">
        <v>88101</v>
      </c>
      <c r="G827">
        <v>1</v>
      </c>
      <c r="H827">
        <v>7</v>
      </c>
      <c r="I827">
        <v>105</v>
      </c>
      <c r="J827">
        <v>143</v>
      </c>
      <c r="K827" s="1">
        <v>41818</v>
      </c>
      <c r="L827" s="5">
        <f t="shared" si="62"/>
        <v>28</v>
      </c>
      <c r="M827" s="5">
        <f t="shared" si="66"/>
        <v>6</v>
      </c>
      <c r="N827" s="5">
        <f t="shared" si="63"/>
        <v>2014</v>
      </c>
      <c r="O827" s="2">
        <v>0</v>
      </c>
      <c r="P827">
        <v>2.5</v>
      </c>
    </row>
    <row r="828" spans="1:21" x14ac:dyDescent="0.25">
      <c r="A828" t="s">
        <v>29</v>
      </c>
      <c r="B828" t="s">
        <v>30</v>
      </c>
      <c r="C828">
        <v>2</v>
      </c>
      <c r="D828">
        <v>90</v>
      </c>
      <c r="E828">
        <v>34</v>
      </c>
      <c r="F828">
        <v>88101</v>
      </c>
      <c r="G828">
        <v>1</v>
      </c>
      <c r="H828">
        <v>7</v>
      </c>
      <c r="I828">
        <v>105</v>
      </c>
      <c r="J828">
        <v>143</v>
      </c>
      <c r="K828" s="1">
        <v>41821</v>
      </c>
      <c r="L828" s="5">
        <f t="shared" si="62"/>
        <v>1</v>
      </c>
      <c r="M828" s="5">
        <f t="shared" si="66"/>
        <v>7</v>
      </c>
      <c r="N828" s="5">
        <f t="shared" si="63"/>
        <v>2014</v>
      </c>
      <c r="O828" s="2">
        <v>0</v>
      </c>
      <c r="P828">
        <v>3.4</v>
      </c>
    </row>
    <row r="829" spans="1:21" x14ac:dyDescent="0.25">
      <c r="A829" t="s">
        <v>29</v>
      </c>
      <c r="B829" t="s">
        <v>30</v>
      </c>
      <c r="C829">
        <v>2</v>
      </c>
      <c r="D829">
        <v>90</v>
      </c>
      <c r="E829">
        <v>34</v>
      </c>
      <c r="F829">
        <v>88101</v>
      </c>
      <c r="G829">
        <v>1</v>
      </c>
      <c r="H829">
        <v>7</v>
      </c>
      <c r="I829">
        <v>105</v>
      </c>
      <c r="J829">
        <v>143</v>
      </c>
      <c r="K829" s="1">
        <v>41824</v>
      </c>
      <c r="L829" s="5">
        <f t="shared" si="62"/>
        <v>4</v>
      </c>
      <c r="M829" s="5">
        <f t="shared" si="66"/>
        <v>7</v>
      </c>
      <c r="N829" s="5">
        <f t="shared" si="63"/>
        <v>2014</v>
      </c>
      <c r="O829" s="2">
        <v>0</v>
      </c>
      <c r="P829">
        <v>4.5</v>
      </c>
      <c r="U829" t="s">
        <v>31</v>
      </c>
    </row>
    <row r="830" spans="1:21" x14ac:dyDescent="0.25">
      <c r="A830" t="s">
        <v>29</v>
      </c>
      <c r="B830" t="s">
        <v>30</v>
      </c>
      <c r="C830">
        <v>2</v>
      </c>
      <c r="D830">
        <v>90</v>
      </c>
      <c r="E830">
        <v>34</v>
      </c>
      <c r="F830">
        <v>88101</v>
      </c>
      <c r="G830">
        <v>1</v>
      </c>
      <c r="H830">
        <v>7</v>
      </c>
      <c r="I830">
        <v>105</v>
      </c>
      <c r="J830">
        <v>143</v>
      </c>
      <c r="K830" s="1">
        <v>41827</v>
      </c>
      <c r="L830" s="5">
        <f t="shared" si="62"/>
        <v>7</v>
      </c>
      <c r="M830" s="5">
        <f t="shared" si="66"/>
        <v>7</v>
      </c>
      <c r="N830" s="5">
        <f t="shared" si="63"/>
        <v>2014</v>
      </c>
      <c r="O830" s="2">
        <v>0</v>
      </c>
      <c r="P830">
        <v>2.6</v>
      </c>
    </row>
    <row r="831" spans="1:21" x14ac:dyDescent="0.25">
      <c r="A831" t="s">
        <v>29</v>
      </c>
      <c r="B831" t="s">
        <v>30</v>
      </c>
      <c r="C831">
        <v>2</v>
      </c>
      <c r="D831">
        <v>90</v>
      </c>
      <c r="E831">
        <v>34</v>
      </c>
      <c r="F831">
        <v>88101</v>
      </c>
      <c r="G831">
        <v>1</v>
      </c>
      <c r="H831">
        <v>7</v>
      </c>
      <c r="I831">
        <v>105</v>
      </c>
      <c r="J831">
        <v>143</v>
      </c>
      <c r="K831" s="1">
        <v>41830</v>
      </c>
      <c r="L831" s="5">
        <f t="shared" si="62"/>
        <v>10</v>
      </c>
      <c r="M831" s="5">
        <f t="shared" si="66"/>
        <v>7</v>
      </c>
      <c r="N831" s="5">
        <f t="shared" si="63"/>
        <v>2014</v>
      </c>
      <c r="O831" s="2">
        <v>0</v>
      </c>
      <c r="P831">
        <v>2.6</v>
      </c>
    </row>
    <row r="832" spans="1:21" x14ac:dyDescent="0.25">
      <c r="A832" t="s">
        <v>29</v>
      </c>
      <c r="B832" t="s">
        <v>30</v>
      </c>
      <c r="C832">
        <v>2</v>
      </c>
      <c r="D832">
        <v>90</v>
      </c>
      <c r="E832">
        <v>34</v>
      </c>
      <c r="F832">
        <v>88101</v>
      </c>
      <c r="G832">
        <v>1</v>
      </c>
      <c r="H832">
        <v>7</v>
      </c>
      <c r="I832">
        <v>105</v>
      </c>
      <c r="J832">
        <v>143</v>
      </c>
      <c r="K832" s="1">
        <v>41833</v>
      </c>
      <c r="L832" s="5">
        <f t="shared" si="62"/>
        <v>13</v>
      </c>
      <c r="M832" s="5">
        <f t="shared" si="66"/>
        <v>7</v>
      </c>
      <c r="N832" s="5">
        <f t="shared" si="63"/>
        <v>2014</v>
      </c>
      <c r="O832" s="2">
        <v>0</v>
      </c>
      <c r="P832">
        <v>2.1</v>
      </c>
    </row>
    <row r="833" spans="1:21" x14ac:dyDescent="0.25">
      <c r="A833" t="s">
        <v>29</v>
      </c>
      <c r="B833" t="s">
        <v>30</v>
      </c>
      <c r="C833">
        <v>2</v>
      </c>
      <c r="D833">
        <v>90</v>
      </c>
      <c r="E833">
        <v>34</v>
      </c>
      <c r="F833">
        <v>88101</v>
      </c>
      <c r="G833">
        <v>1</v>
      </c>
      <c r="H833">
        <v>7</v>
      </c>
      <c r="I833">
        <v>105</v>
      </c>
      <c r="J833">
        <v>143</v>
      </c>
      <c r="K833" s="1">
        <v>41836</v>
      </c>
      <c r="L833" s="5">
        <f t="shared" si="62"/>
        <v>16</v>
      </c>
      <c r="M833" s="5">
        <f t="shared" si="66"/>
        <v>7</v>
      </c>
      <c r="N833" s="5">
        <f t="shared" si="63"/>
        <v>2014</v>
      </c>
      <c r="O833" s="2">
        <v>0</v>
      </c>
      <c r="P833">
        <v>3.1</v>
      </c>
    </row>
    <row r="834" spans="1:21" x14ac:dyDescent="0.25">
      <c r="A834" t="s">
        <v>29</v>
      </c>
      <c r="B834" t="s">
        <v>30</v>
      </c>
      <c r="C834">
        <v>2</v>
      </c>
      <c r="D834">
        <v>90</v>
      </c>
      <c r="E834">
        <v>34</v>
      </c>
      <c r="F834">
        <v>88101</v>
      </c>
      <c r="G834">
        <v>1</v>
      </c>
      <c r="H834">
        <v>7</v>
      </c>
      <c r="I834">
        <v>105</v>
      </c>
      <c r="J834">
        <v>143</v>
      </c>
      <c r="K834" s="1">
        <v>41839</v>
      </c>
      <c r="L834" s="5">
        <f t="shared" si="62"/>
        <v>19</v>
      </c>
      <c r="M834" s="5">
        <f t="shared" si="66"/>
        <v>7</v>
      </c>
      <c r="N834" s="5">
        <f t="shared" si="63"/>
        <v>2014</v>
      </c>
      <c r="O834" s="2">
        <v>0</v>
      </c>
      <c r="P834">
        <v>0.7</v>
      </c>
    </row>
    <row r="835" spans="1:21" x14ac:dyDescent="0.25">
      <c r="A835" t="s">
        <v>29</v>
      </c>
      <c r="B835" t="s">
        <v>30</v>
      </c>
      <c r="C835">
        <v>2</v>
      </c>
      <c r="D835">
        <v>90</v>
      </c>
      <c r="E835">
        <v>34</v>
      </c>
      <c r="F835">
        <v>88101</v>
      </c>
      <c r="G835">
        <v>1</v>
      </c>
      <c r="H835">
        <v>7</v>
      </c>
      <c r="I835">
        <v>105</v>
      </c>
      <c r="J835">
        <v>143</v>
      </c>
      <c r="K835" s="1">
        <v>41842</v>
      </c>
      <c r="L835" s="5">
        <f t="shared" ref="L835:L898" si="67">DAY(K835)</f>
        <v>22</v>
      </c>
      <c r="M835" s="5">
        <f t="shared" si="66"/>
        <v>7</v>
      </c>
      <c r="N835" s="5">
        <f t="shared" ref="N835:N898" si="68">YEAR(K835)</f>
        <v>2014</v>
      </c>
      <c r="O835" s="2">
        <v>0</v>
      </c>
      <c r="P835">
        <v>2.7</v>
      </c>
    </row>
    <row r="836" spans="1:21" x14ac:dyDescent="0.25">
      <c r="A836" t="s">
        <v>29</v>
      </c>
      <c r="B836" t="s">
        <v>30</v>
      </c>
      <c r="C836">
        <v>2</v>
      </c>
      <c r="D836">
        <v>90</v>
      </c>
      <c r="E836">
        <v>34</v>
      </c>
      <c r="F836">
        <v>88101</v>
      </c>
      <c r="G836">
        <v>1</v>
      </c>
      <c r="H836">
        <v>7</v>
      </c>
      <c r="I836">
        <v>105</v>
      </c>
      <c r="J836">
        <v>143</v>
      </c>
      <c r="K836" s="1">
        <v>41845</v>
      </c>
      <c r="L836" s="5">
        <f t="shared" si="67"/>
        <v>25</v>
      </c>
      <c r="M836" s="5">
        <f t="shared" si="66"/>
        <v>7</v>
      </c>
      <c r="N836" s="5">
        <f t="shared" si="68"/>
        <v>2014</v>
      </c>
      <c r="O836" s="2">
        <v>0</v>
      </c>
      <c r="P836">
        <v>1.2</v>
      </c>
    </row>
    <row r="837" spans="1:21" x14ac:dyDescent="0.25">
      <c r="A837" t="s">
        <v>29</v>
      </c>
      <c r="B837" t="s">
        <v>30</v>
      </c>
      <c r="C837">
        <v>2</v>
      </c>
      <c r="D837">
        <v>90</v>
      </c>
      <c r="E837">
        <v>34</v>
      </c>
      <c r="F837">
        <v>88101</v>
      </c>
      <c r="G837">
        <v>1</v>
      </c>
      <c r="H837">
        <v>7</v>
      </c>
      <c r="I837">
        <v>105</v>
      </c>
      <c r="J837">
        <v>143</v>
      </c>
      <c r="K837" s="1">
        <v>41848</v>
      </c>
      <c r="L837" s="5">
        <f t="shared" si="67"/>
        <v>28</v>
      </c>
      <c r="M837" s="5">
        <f t="shared" si="66"/>
        <v>7</v>
      </c>
      <c r="N837" s="5">
        <f t="shared" si="68"/>
        <v>2014</v>
      </c>
      <c r="O837" s="2">
        <v>0</v>
      </c>
      <c r="P837">
        <v>2.5</v>
      </c>
    </row>
    <row r="838" spans="1:21" x14ac:dyDescent="0.25">
      <c r="A838" t="s">
        <v>29</v>
      </c>
      <c r="B838" t="s">
        <v>30</v>
      </c>
      <c r="C838">
        <v>2</v>
      </c>
      <c r="D838">
        <v>90</v>
      </c>
      <c r="E838">
        <v>34</v>
      </c>
      <c r="F838">
        <v>88101</v>
      </c>
      <c r="G838">
        <v>1</v>
      </c>
      <c r="H838">
        <v>7</v>
      </c>
      <c r="I838">
        <v>105</v>
      </c>
      <c r="J838">
        <v>143</v>
      </c>
      <c r="K838" s="1">
        <v>41851</v>
      </c>
      <c r="L838" s="5">
        <f t="shared" si="67"/>
        <v>31</v>
      </c>
      <c r="M838" s="5">
        <f t="shared" si="66"/>
        <v>7</v>
      </c>
      <c r="N838" s="5">
        <f t="shared" si="68"/>
        <v>2014</v>
      </c>
      <c r="O838" s="2">
        <v>0</v>
      </c>
      <c r="P838">
        <v>4.8</v>
      </c>
    </row>
    <row r="839" spans="1:21" x14ac:dyDescent="0.25">
      <c r="A839" t="s">
        <v>29</v>
      </c>
      <c r="B839" t="s">
        <v>30</v>
      </c>
      <c r="C839">
        <v>2</v>
      </c>
      <c r="D839">
        <v>90</v>
      </c>
      <c r="E839">
        <v>34</v>
      </c>
      <c r="F839">
        <v>88101</v>
      </c>
      <c r="G839">
        <v>1</v>
      </c>
      <c r="H839">
        <v>7</v>
      </c>
      <c r="I839">
        <v>105</v>
      </c>
      <c r="J839">
        <v>143</v>
      </c>
      <c r="K839" s="1">
        <v>41854</v>
      </c>
      <c r="L839" s="5">
        <f t="shared" si="67"/>
        <v>3</v>
      </c>
      <c r="M839" s="5">
        <f t="shared" ref="M839:M847" si="69">MONTH(K839)</f>
        <v>8</v>
      </c>
      <c r="N839" s="5">
        <f t="shared" si="68"/>
        <v>2014</v>
      </c>
      <c r="O839" s="2">
        <v>0</v>
      </c>
      <c r="P839">
        <v>3.2</v>
      </c>
    </row>
    <row r="840" spans="1:21" x14ac:dyDescent="0.25">
      <c r="A840" t="s">
        <v>29</v>
      </c>
      <c r="B840" t="s">
        <v>30</v>
      </c>
      <c r="C840">
        <v>2</v>
      </c>
      <c r="D840">
        <v>90</v>
      </c>
      <c r="E840">
        <v>34</v>
      </c>
      <c r="F840">
        <v>88101</v>
      </c>
      <c r="G840">
        <v>1</v>
      </c>
      <c r="H840">
        <v>7</v>
      </c>
      <c r="I840">
        <v>105</v>
      </c>
      <c r="J840">
        <v>143</v>
      </c>
      <c r="K840" s="1">
        <v>41857</v>
      </c>
      <c r="L840" s="5">
        <f t="shared" si="67"/>
        <v>6</v>
      </c>
      <c r="M840" s="5">
        <f t="shared" si="69"/>
        <v>8</v>
      </c>
      <c r="N840" s="5">
        <f t="shared" si="68"/>
        <v>2014</v>
      </c>
      <c r="O840" s="2">
        <v>0</v>
      </c>
      <c r="P840">
        <v>2.7</v>
      </c>
      <c r="U840">
        <v>1</v>
      </c>
    </row>
    <row r="841" spans="1:21" x14ac:dyDescent="0.25">
      <c r="A841" t="s">
        <v>29</v>
      </c>
      <c r="B841" t="s">
        <v>30</v>
      </c>
      <c r="C841">
        <v>2</v>
      </c>
      <c r="D841">
        <v>90</v>
      </c>
      <c r="E841">
        <v>34</v>
      </c>
      <c r="F841">
        <v>88101</v>
      </c>
      <c r="G841">
        <v>1</v>
      </c>
      <c r="H841">
        <v>7</v>
      </c>
      <c r="I841">
        <v>105</v>
      </c>
      <c r="J841">
        <v>143</v>
      </c>
      <c r="K841" s="1">
        <v>41860</v>
      </c>
      <c r="L841" s="5">
        <f t="shared" si="67"/>
        <v>9</v>
      </c>
      <c r="M841" s="5">
        <f t="shared" si="69"/>
        <v>8</v>
      </c>
      <c r="N841" s="5">
        <f t="shared" si="68"/>
        <v>2014</v>
      </c>
      <c r="O841" s="2">
        <v>0</v>
      </c>
      <c r="P841">
        <v>3.2</v>
      </c>
    </row>
    <row r="842" spans="1:21" x14ac:dyDescent="0.25">
      <c r="A842" t="s">
        <v>29</v>
      </c>
      <c r="B842" t="s">
        <v>30</v>
      </c>
      <c r="C842">
        <v>2</v>
      </c>
      <c r="D842">
        <v>90</v>
      </c>
      <c r="E842">
        <v>34</v>
      </c>
      <c r="F842">
        <v>88101</v>
      </c>
      <c r="G842">
        <v>1</v>
      </c>
      <c r="H842">
        <v>7</v>
      </c>
      <c r="I842">
        <v>105</v>
      </c>
      <c r="J842">
        <v>143</v>
      </c>
      <c r="K842" s="1">
        <v>41863</v>
      </c>
      <c r="L842" s="5">
        <f t="shared" si="67"/>
        <v>12</v>
      </c>
      <c r="M842" s="5">
        <f t="shared" si="69"/>
        <v>8</v>
      </c>
      <c r="N842" s="5">
        <f t="shared" si="68"/>
        <v>2014</v>
      </c>
      <c r="O842" s="2">
        <v>0</v>
      </c>
      <c r="P842">
        <v>3.3</v>
      </c>
    </row>
    <row r="843" spans="1:21" x14ac:dyDescent="0.25">
      <c r="A843" t="s">
        <v>29</v>
      </c>
      <c r="B843" t="s">
        <v>30</v>
      </c>
      <c r="C843">
        <v>2</v>
      </c>
      <c r="D843">
        <v>90</v>
      </c>
      <c r="E843">
        <v>34</v>
      </c>
      <c r="F843">
        <v>88101</v>
      </c>
      <c r="G843">
        <v>1</v>
      </c>
      <c r="H843">
        <v>7</v>
      </c>
      <c r="I843">
        <v>105</v>
      </c>
      <c r="J843">
        <v>143</v>
      </c>
      <c r="K843" s="1">
        <v>41866</v>
      </c>
      <c r="L843" s="5">
        <f t="shared" si="67"/>
        <v>15</v>
      </c>
      <c r="M843" s="5">
        <f t="shared" si="69"/>
        <v>8</v>
      </c>
      <c r="N843" s="5">
        <f t="shared" si="68"/>
        <v>2014</v>
      </c>
      <c r="O843" s="2">
        <v>0</v>
      </c>
      <c r="P843">
        <v>2.9</v>
      </c>
    </row>
    <row r="844" spans="1:21" x14ac:dyDescent="0.25">
      <c r="A844" t="s">
        <v>29</v>
      </c>
      <c r="B844" t="s">
        <v>30</v>
      </c>
      <c r="C844">
        <v>2</v>
      </c>
      <c r="D844">
        <v>90</v>
      </c>
      <c r="E844">
        <v>34</v>
      </c>
      <c r="F844">
        <v>88101</v>
      </c>
      <c r="G844">
        <v>1</v>
      </c>
      <c r="H844">
        <v>7</v>
      </c>
      <c r="I844">
        <v>105</v>
      </c>
      <c r="J844">
        <v>143</v>
      </c>
      <c r="K844" s="1">
        <v>41869</v>
      </c>
      <c r="L844" s="5">
        <f t="shared" si="67"/>
        <v>18</v>
      </c>
      <c r="M844" s="5">
        <f t="shared" si="69"/>
        <v>8</v>
      </c>
      <c r="N844" s="5">
        <f t="shared" si="68"/>
        <v>2014</v>
      </c>
      <c r="O844" s="2">
        <v>0</v>
      </c>
      <c r="P844">
        <v>1.7</v>
      </c>
    </row>
    <row r="845" spans="1:21" x14ac:dyDescent="0.25">
      <c r="A845" t="s">
        <v>29</v>
      </c>
      <c r="B845" t="s">
        <v>30</v>
      </c>
      <c r="C845">
        <v>2</v>
      </c>
      <c r="D845">
        <v>90</v>
      </c>
      <c r="E845">
        <v>34</v>
      </c>
      <c r="F845">
        <v>88101</v>
      </c>
      <c r="G845">
        <v>1</v>
      </c>
      <c r="H845">
        <v>7</v>
      </c>
      <c r="I845">
        <v>105</v>
      </c>
      <c r="J845">
        <v>143</v>
      </c>
      <c r="K845" s="1">
        <v>41872</v>
      </c>
      <c r="L845" s="5">
        <f t="shared" si="67"/>
        <v>21</v>
      </c>
      <c r="M845" s="5">
        <f t="shared" si="69"/>
        <v>8</v>
      </c>
      <c r="N845" s="5">
        <f t="shared" si="68"/>
        <v>2014</v>
      </c>
      <c r="O845" s="2">
        <v>0</v>
      </c>
      <c r="P845">
        <v>3</v>
      </c>
    </row>
    <row r="846" spans="1:21" x14ac:dyDescent="0.25">
      <c r="A846" t="s">
        <v>29</v>
      </c>
      <c r="B846" t="s">
        <v>30</v>
      </c>
      <c r="C846">
        <v>2</v>
      </c>
      <c r="D846">
        <v>90</v>
      </c>
      <c r="E846">
        <v>34</v>
      </c>
      <c r="F846">
        <v>88101</v>
      </c>
      <c r="G846">
        <v>1</v>
      </c>
      <c r="H846">
        <v>7</v>
      </c>
      <c r="I846">
        <v>105</v>
      </c>
      <c r="J846">
        <v>143</v>
      </c>
      <c r="K846" s="1">
        <v>41878</v>
      </c>
      <c r="L846" s="5">
        <f t="shared" si="67"/>
        <v>27</v>
      </c>
      <c r="M846" s="5">
        <f t="shared" si="69"/>
        <v>8</v>
      </c>
      <c r="N846" s="5">
        <f t="shared" si="68"/>
        <v>2014</v>
      </c>
      <c r="O846" s="2">
        <v>0</v>
      </c>
      <c r="P846">
        <v>2.2999999999999998</v>
      </c>
    </row>
    <row r="847" spans="1:21" x14ac:dyDescent="0.25">
      <c r="A847" t="s">
        <v>29</v>
      </c>
      <c r="B847" t="s">
        <v>30</v>
      </c>
      <c r="C847">
        <v>2</v>
      </c>
      <c r="D847">
        <v>90</v>
      </c>
      <c r="E847">
        <v>34</v>
      </c>
      <c r="F847">
        <v>88101</v>
      </c>
      <c r="G847">
        <v>1</v>
      </c>
      <c r="H847">
        <v>7</v>
      </c>
      <c r="I847">
        <v>105</v>
      </c>
      <c r="J847">
        <v>143</v>
      </c>
      <c r="K847" s="1">
        <v>41881</v>
      </c>
      <c r="L847" s="5">
        <f t="shared" si="67"/>
        <v>30</v>
      </c>
      <c r="M847" s="5">
        <f t="shared" si="69"/>
        <v>8</v>
      </c>
      <c r="N847" s="5">
        <f t="shared" si="68"/>
        <v>2014</v>
      </c>
      <c r="O847" s="2">
        <v>0</v>
      </c>
      <c r="P847">
        <v>3.8</v>
      </c>
    </row>
    <row r="848" spans="1:21" x14ac:dyDescent="0.25">
      <c r="A848" t="s">
        <v>29</v>
      </c>
      <c r="B848" t="s">
        <v>30</v>
      </c>
      <c r="C848">
        <v>2</v>
      </c>
      <c r="D848">
        <v>90</v>
      </c>
      <c r="E848">
        <v>34</v>
      </c>
      <c r="F848">
        <v>88101</v>
      </c>
      <c r="G848">
        <v>1</v>
      </c>
      <c r="H848">
        <v>7</v>
      </c>
      <c r="I848">
        <v>105</v>
      </c>
      <c r="J848">
        <v>143</v>
      </c>
      <c r="K848" s="1">
        <v>42157</v>
      </c>
      <c r="L848" s="5">
        <f t="shared" si="67"/>
        <v>2</v>
      </c>
      <c r="M848" s="5">
        <f t="shared" ref="M848:M876" si="70">MONTH(K848)</f>
        <v>6</v>
      </c>
      <c r="N848" s="5">
        <f t="shared" si="68"/>
        <v>2015</v>
      </c>
      <c r="O848" s="2">
        <v>0</v>
      </c>
      <c r="P848">
        <v>1.4</v>
      </c>
    </row>
    <row r="849" spans="1:21" x14ac:dyDescent="0.25">
      <c r="A849" t="s">
        <v>29</v>
      </c>
      <c r="B849" t="s">
        <v>30</v>
      </c>
      <c r="C849">
        <v>2</v>
      </c>
      <c r="D849">
        <v>90</v>
      </c>
      <c r="E849">
        <v>34</v>
      </c>
      <c r="F849">
        <v>88101</v>
      </c>
      <c r="G849">
        <v>1</v>
      </c>
      <c r="H849">
        <v>7</v>
      </c>
      <c r="I849">
        <v>105</v>
      </c>
      <c r="J849">
        <v>143</v>
      </c>
      <c r="K849" s="1">
        <v>42160</v>
      </c>
      <c r="L849" s="5">
        <f t="shared" si="67"/>
        <v>5</v>
      </c>
      <c r="M849" s="5">
        <f t="shared" si="70"/>
        <v>6</v>
      </c>
      <c r="N849" s="5">
        <f t="shared" si="68"/>
        <v>2015</v>
      </c>
      <c r="O849" s="2">
        <v>0</v>
      </c>
      <c r="P849">
        <v>2</v>
      </c>
      <c r="U849">
        <v>1</v>
      </c>
    </row>
    <row r="850" spans="1:21" x14ac:dyDescent="0.25">
      <c r="A850" t="s">
        <v>29</v>
      </c>
      <c r="B850" t="s">
        <v>30</v>
      </c>
      <c r="C850">
        <v>2</v>
      </c>
      <c r="D850">
        <v>90</v>
      </c>
      <c r="E850">
        <v>34</v>
      </c>
      <c r="F850">
        <v>88101</v>
      </c>
      <c r="G850">
        <v>1</v>
      </c>
      <c r="H850">
        <v>7</v>
      </c>
      <c r="I850">
        <v>105</v>
      </c>
      <c r="J850">
        <v>143</v>
      </c>
      <c r="K850" s="1">
        <v>42163</v>
      </c>
      <c r="L850" s="5">
        <f t="shared" si="67"/>
        <v>8</v>
      </c>
      <c r="M850" s="5">
        <f t="shared" si="70"/>
        <v>6</v>
      </c>
      <c r="N850" s="5">
        <f t="shared" si="68"/>
        <v>2015</v>
      </c>
      <c r="O850" s="2">
        <v>0</v>
      </c>
      <c r="P850">
        <v>1.3</v>
      </c>
    </row>
    <row r="851" spans="1:21" x14ac:dyDescent="0.25">
      <c r="A851" t="s">
        <v>29</v>
      </c>
      <c r="B851" t="s">
        <v>30</v>
      </c>
      <c r="C851">
        <v>2</v>
      </c>
      <c r="D851">
        <v>90</v>
      </c>
      <c r="E851">
        <v>34</v>
      </c>
      <c r="F851">
        <v>88101</v>
      </c>
      <c r="G851">
        <v>1</v>
      </c>
      <c r="H851">
        <v>7</v>
      </c>
      <c r="I851">
        <v>105</v>
      </c>
      <c r="J851">
        <v>143</v>
      </c>
      <c r="K851" s="1">
        <v>42166</v>
      </c>
      <c r="L851" s="5">
        <f t="shared" si="67"/>
        <v>11</v>
      </c>
      <c r="M851" s="5">
        <f t="shared" si="70"/>
        <v>6</v>
      </c>
      <c r="N851" s="5">
        <f t="shared" si="68"/>
        <v>2015</v>
      </c>
      <c r="O851" s="2">
        <v>0</v>
      </c>
      <c r="P851">
        <v>1.6</v>
      </c>
    </row>
    <row r="852" spans="1:21" x14ac:dyDescent="0.25">
      <c r="A852" t="s">
        <v>29</v>
      </c>
      <c r="B852" t="s">
        <v>30</v>
      </c>
      <c r="C852">
        <v>2</v>
      </c>
      <c r="D852">
        <v>90</v>
      </c>
      <c r="E852">
        <v>34</v>
      </c>
      <c r="F852">
        <v>88101</v>
      </c>
      <c r="G852">
        <v>1</v>
      </c>
      <c r="H852">
        <v>7</v>
      </c>
      <c r="I852">
        <v>105</v>
      </c>
      <c r="J852">
        <v>143</v>
      </c>
      <c r="K852" s="1">
        <v>42169</v>
      </c>
      <c r="L852" s="5">
        <f t="shared" si="67"/>
        <v>14</v>
      </c>
      <c r="M852" s="5">
        <f t="shared" si="70"/>
        <v>6</v>
      </c>
      <c r="N852" s="5">
        <f t="shared" si="68"/>
        <v>2015</v>
      </c>
      <c r="O852" s="2">
        <v>0</v>
      </c>
      <c r="P852">
        <v>4.8</v>
      </c>
    </row>
    <row r="853" spans="1:21" x14ac:dyDescent="0.25">
      <c r="A853" t="s">
        <v>29</v>
      </c>
      <c r="B853" t="s">
        <v>30</v>
      </c>
      <c r="C853">
        <v>2</v>
      </c>
      <c r="D853">
        <v>90</v>
      </c>
      <c r="E853">
        <v>34</v>
      </c>
      <c r="F853">
        <v>88101</v>
      </c>
      <c r="G853">
        <v>1</v>
      </c>
      <c r="H853">
        <v>7</v>
      </c>
      <c r="I853">
        <v>105</v>
      </c>
      <c r="J853">
        <v>143</v>
      </c>
      <c r="K853" s="1">
        <v>42172</v>
      </c>
      <c r="L853" s="5">
        <f t="shared" si="67"/>
        <v>17</v>
      </c>
      <c r="M853" s="5">
        <f t="shared" si="70"/>
        <v>6</v>
      </c>
      <c r="N853" s="5">
        <f t="shared" si="68"/>
        <v>2015</v>
      </c>
      <c r="O853" s="2">
        <v>0</v>
      </c>
      <c r="P853">
        <v>3.8</v>
      </c>
    </row>
    <row r="854" spans="1:21" x14ac:dyDescent="0.25">
      <c r="A854" t="s">
        <v>29</v>
      </c>
      <c r="B854" t="s">
        <v>30</v>
      </c>
      <c r="C854">
        <v>2</v>
      </c>
      <c r="D854">
        <v>90</v>
      </c>
      <c r="E854">
        <v>34</v>
      </c>
      <c r="F854">
        <v>88101</v>
      </c>
      <c r="G854">
        <v>1</v>
      </c>
      <c r="H854">
        <v>7</v>
      </c>
      <c r="I854">
        <v>105</v>
      </c>
      <c r="J854">
        <v>143</v>
      </c>
      <c r="K854" s="1">
        <v>42175</v>
      </c>
      <c r="L854" s="5">
        <f t="shared" si="67"/>
        <v>20</v>
      </c>
      <c r="M854" s="5">
        <f t="shared" si="70"/>
        <v>6</v>
      </c>
      <c r="N854" s="5">
        <f t="shared" si="68"/>
        <v>2015</v>
      </c>
      <c r="O854" s="2">
        <v>0</v>
      </c>
      <c r="P854">
        <v>8</v>
      </c>
    </row>
    <row r="855" spans="1:21" x14ac:dyDescent="0.25">
      <c r="A855" t="s">
        <v>29</v>
      </c>
      <c r="B855" t="s">
        <v>30</v>
      </c>
      <c r="C855">
        <v>2</v>
      </c>
      <c r="D855">
        <v>90</v>
      </c>
      <c r="E855">
        <v>34</v>
      </c>
      <c r="F855">
        <v>88101</v>
      </c>
      <c r="G855">
        <v>1</v>
      </c>
      <c r="H855">
        <v>7</v>
      </c>
      <c r="I855">
        <v>105</v>
      </c>
      <c r="J855">
        <v>143</v>
      </c>
      <c r="K855" s="1">
        <v>42178</v>
      </c>
      <c r="L855" s="5">
        <f t="shared" si="67"/>
        <v>23</v>
      </c>
      <c r="M855" s="5">
        <f t="shared" si="70"/>
        <v>6</v>
      </c>
      <c r="N855" s="5">
        <f t="shared" si="68"/>
        <v>2015</v>
      </c>
      <c r="O855" s="2">
        <v>0</v>
      </c>
      <c r="P855">
        <v>68.8</v>
      </c>
      <c r="T855" t="s">
        <v>32</v>
      </c>
      <c r="U855" s="6" t="s">
        <v>36</v>
      </c>
    </row>
    <row r="856" spans="1:21" x14ac:dyDescent="0.25">
      <c r="A856" t="s">
        <v>29</v>
      </c>
      <c r="B856" t="s">
        <v>30</v>
      </c>
      <c r="C856">
        <v>2</v>
      </c>
      <c r="D856">
        <v>90</v>
      </c>
      <c r="E856">
        <v>34</v>
      </c>
      <c r="F856">
        <v>88101</v>
      </c>
      <c r="G856">
        <v>1</v>
      </c>
      <c r="H856">
        <v>7</v>
      </c>
      <c r="I856">
        <v>105</v>
      </c>
      <c r="J856">
        <v>143</v>
      </c>
      <c r="K856" s="1">
        <v>42181</v>
      </c>
      <c r="L856" s="5">
        <f t="shared" si="67"/>
        <v>26</v>
      </c>
      <c r="M856" s="5">
        <f t="shared" si="70"/>
        <v>6</v>
      </c>
      <c r="N856" s="5">
        <f t="shared" si="68"/>
        <v>2015</v>
      </c>
      <c r="O856" s="2">
        <v>0</v>
      </c>
      <c r="P856">
        <v>102.4</v>
      </c>
      <c r="T856" t="s">
        <v>32</v>
      </c>
      <c r="U856" s="6" t="s">
        <v>36</v>
      </c>
    </row>
    <row r="857" spans="1:21" x14ac:dyDescent="0.25">
      <c r="A857" t="s">
        <v>29</v>
      </c>
      <c r="B857" t="s">
        <v>30</v>
      </c>
      <c r="C857">
        <v>2</v>
      </c>
      <c r="D857">
        <v>90</v>
      </c>
      <c r="E857">
        <v>34</v>
      </c>
      <c r="F857">
        <v>88101</v>
      </c>
      <c r="G857">
        <v>1</v>
      </c>
      <c r="H857">
        <v>7</v>
      </c>
      <c r="I857">
        <v>105</v>
      </c>
      <c r="J857">
        <v>143</v>
      </c>
      <c r="K857" s="1">
        <v>42184</v>
      </c>
      <c r="L857" s="5">
        <f t="shared" si="67"/>
        <v>29</v>
      </c>
      <c r="M857" s="5">
        <f t="shared" si="70"/>
        <v>6</v>
      </c>
      <c r="N857" s="5">
        <f t="shared" si="68"/>
        <v>2015</v>
      </c>
      <c r="O857" s="2">
        <v>0</v>
      </c>
      <c r="P857">
        <v>9.6999999999999993</v>
      </c>
    </row>
    <row r="858" spans="1:21" x14ac:dyDescent="0.25">
      <c r="A858" t="s">
        <v>29</v>
      </c>
      <c r="B858" t="s">
        <v>30</v>
      </c>
      <c r="C858">
        <v>2</v>
      </c>
      <c r="D858">
        <v>90</v>
      </c>
      <c r="E858">
        <v>34</v>
      </c>
      <c r="F858">
        <v>88101</v>
      </c>
      <c r="G858">
        <v>1</v>
      </c>
      <c r="H858">
        <v>7</v>
      </c>
      <c r="I858">
        <v>105</v>
      </c>
      <c r="J858">
        <v>143</v>
      </c>
      <c r="K858" s="1">
        <v>42187</v>
      </c>
      <c r="L858" s="5">
        <f t="shared" si="67"/>
        <v>2</v>
      </c>
      <c r="M858" s="5">
        <f t="shared" si="70"/>
        <v>7</v>
      </c>
      <c r="N858" s="5">
        <f t="shared" si="68"/>
        <v>2015</v>
      </c>
      <c r="O858" s="2">
        <v>0</v>
      </c>
      <c r="P858">
        <v>45.2</v>
      </c>
      <c r="T858" t="s">
        <v>32</v>
      </c>
      <c r="U858" s="6" t="s">
        <v>36</v>
      </c>
    </row>
    <row r="859" spans="1:21" x14ac:dyDescent="0.25">
      <c r="A859" t="s">
        <v>29</v>
      </c>
      <c r="B859" t="s">
        <v>30</v>
      </c>
      <c r="C859">
        <v>2</v>
      </c>
      <c r="D859">
        <v>90</v>
      </c>
      <c r="E859">
        <v>34</v>
      </c>
      <c r="F859">
        <v>88101</v>
      </c>
      <c r="G859">
        <v>1</v>
      </c>
      <c r="H859">
        <v>7</v>
      </c>
      <c r="I859">
        <v>105</v>
      </c>
      <c r="J859">
        <v>143</v>
      </c>
      <c r="K859" s="1">
        <v>42190</v>
      </c>
      <c r="L859" s="5">
        <f t="shared" si="67"/>
        <v>5</v>
      </c>
      <c r="M859" s="5">
        <f t="shared" si="70"/>
        <v>7</v>
      </c>
      <c r="N859" s="5">
        <f t="shared" si="68"/>
        <v>2015</v>
      </c>
      <c r="O859" s="2">
        <v>0</v>
      </c>
      <c r="P859">
        <v>13.8</v>
      </c>
      <c r="T859" t="s">
        <v>32</v>
      </c>
      <c r="U859" s="6" t="s">
        <v>36</v>
      </c>
    </row>
    <row r="860" spans="1:21" x14ac:dyDescent="0.25">
      <c r="A860" t="s">
        <v>29</v>
      </c>
      <c r="B860" t="s">
        <v>30</v>
      </c>
      <c r="C860">
        <v>2</v>
      </c>
      <c r="D860">
        <v>90</v>
      </c>
      <c r="E860">
        <v>34</v>
      </c>
      <c r="F860">
        <v>88101</v>
      </c>
      <c r="G860">
        <v>1</v>
      </c>
      <c r="H860">
        <v>7</v>
      </c>
      <c r="I860">
        <v>105</v>
      </c>
      <c r="J860">
        <v>143</v>
      </c>
      <c r="K860" s="1">
        <v>42193</v>
      </c>
      <c r="L860" s="5">
        <f t="shared" si="67"/>
        <v>8</v>
      </c>
      <c r="M860" s="5">
        <f t="shared" si="70"/>
        <v>7</v>
      </c>
      <c r="N860" s="5">
        <f t="shared" si="68"/>
        <v>2015</v>
      </c>
      <c r="O860" s="2">
        <v>0</v>
      </c>
      <c r="P860">
        <v>60</v>
      </c>
      <c r="T860" t="s">
        <v>32</v>
      </c>
      <c r="U860" s="6" t="s">
        <v>36</v>
      </c>
    </row>
    <row r="861" spans="1:21" x14ac:dyDescent="0.25">
      <c r="A861" t="s">
        <v>29</v>
      </c>
      <c r="B861" t="s">
        <v>30</v>
      </c>
      <c r="C861">
        <v>2</v>
      </c>
      <c r="D861">
        <v>90</v>
      </c>
      <c r="E861">
        <v>34</v>
      </c>
      <c r="F861">
        <v>88101</v>
      </c>
      <c r="G861">
        <v>1</v>
      </c>
      <c r="H861">
        <v>7</v>
      </c>
      <c r="I861">
        <v>105</v>
      </c>
      <c r="J861">
        <v>143</v>
      </c>
      <c r="K861" s="1">
        <v>42196</v>
      </c>
      <c r="L861" s="5">
        <f t="shared" si="67"/>
        <v>11</v>
      </c>
      <c r="M861" s="5">
        <f t="shared" si="70"/>
        <v>7</v>
      </c>
      <c r="N861" s="5">
        <f t="shared" si="68"/>
        <v>2015</v>
      </c>
      <c r="O861" s="2">
        <v>0</v>
      </c>
      <c r="P861">
        <v>5</v>
      </c>
    </row>
    <row r="862" spans="1:21" x14ac:dyDescent="0.25">
      <c r="A862" t="s">
        <v>29</v>
      </c>
      <c r="B862" t="s">
        <v>30</v>
      </c>
      <c r="C862">
        <v>2</v>
      </c>
      <c r="D862">
        <v>90</v>
      </c>
      <c r="E862">
        <v>34</v>
      </c>
      <c r="F862">
        <v>88101</v>
      </c>
      <c r="G862">
        <v>1</v>
      </c>
      <c r="H862">
        <v>7</v>
      </c>
      <c r="I862">
        <v>105</v>
      </c>
      <c r="J862">
        <v>143</v>
      </c>
      <c r="K862" s="1">
        <v>42199</v>
      </c>
      <c r="L862" s="5">
        <f t="shared" si="67"/>
        <v>14</v>
      </c>
      <c r="M862" s="5">
        <f t="shared" si="70"/>
        <v>7</v>
      </c>
      <c r="N862" s="5">
        <f t="shared" si="68"/>
        <v>2015</v>
      </c>
      <c r="O862" s="2">
        <v>0</v>
      </c>
      <c r="P862">
        <v>14.7</v>
      </c>
      <c r="T862" t="s">
        <v>32</v>
      </c>
      <c r="U862" s="6" t="s">
        <v>36</v>
      </c>
    </row>
    <row r="863" spans="1:21" x14ac:dyDescent="0.25">
      <c r="A863" t="s">
        <v>29</v>
      </c>
      <c r="B863" t="s">
        <v>30</v>
      </c>
      <c r="C863">
        <v>2</v>
      </c>
      <c r="D863">
        <v>90</v>
      </c>
      <c r="E863">
        <v>34</v>
      </c>
      <c r="F863">
        <v>88101</v>
      </c>
      <c r="G863">
        <v>1</v>
      </c>
      <c r="H863">
        <v>7</v>
      </c>
      <c r="I863">
        <v>105</v>
      </c>
      <c r="J863">
        <v>143</v>
      </c>
      <c r="K863" s="1">
        <v>42202</v>
      </c>
      <c r="L863" s="5">
        <f t="shared" si="67"/>
        <v>17</v>
      </c>
      <c r="M863" s="5">
        <f t="shared" si="70"/>
        <v>7</v>
      </c>
      <c r="N863" s="5">
        <f t="shared" si="68"/>
        <v>2015</v>
      </c>
      <c r="O863" s="2">
        <v>0</v>
      </c>
      <c r="P863">
        <v>1.3</v>
      </c>
    </row>
    <row r="864" spans="1:21" x14ac:dyDescent="0.25">
      <c r="A864" t="s">
        <v>29</v>
      </c>
      <c r="B864" t="s">
        <v>30</v>
      </c>
      <c r="C864">
        <v>2</v>
      </c>
      <c r="D864">
        <v>90</v>
      </c>
      <c r="E864">
        <v>34</v>
      </c>
      <c r="F864">
        <v>88101</v>
      </c>
      <c r="G864">
        <v>1</v>
      </c>
      <c r="H864">
        <v>7</v>
      </c>
      <c r="I864">
        <v>105</v>
      </c>
      <c r="J864">
        <v>143</v>
      </c>
      <c r="K864" s="1">
        <v>42205</v>
      </c>
      <c r="L864" s="5">
        <f t="shared" si="67"/>
        <v>20</v>
      </c>
      <c r="M864" s="5">
        <f t="shared" si="70"/>
        <v>7</v>
      </c>
      <c r="N864" s="5">
        <f t="shared" si="68"/>
        <v>2015</v>
      </c>
      <c r="O864" s="2">
        <v>0</v>
      </c>
      <c r="P864">
        <v>4.2</v>
      </c>
      <c r="U864">
        <v>2</v>
      </c>
    </row>
    <row r="865" spans="1:21" x14ac:dyDescent="0.25">
      <c r="A865" t="s">
        <v>29</v>
      </c>
      <c r="B865" t="s">
        <v>30</v>
      </c>
      <c r="C865">
        <v>2</v>
      </c>
      <c r="D865">
        <v>90</v>
      </c>
      <c r="E865">
        <v>34</v>
      </c>
      <c r="F865">
        <v>88101</v>
      </c>
      <c r="G865">
        <v>1</v>
      </c>
      <c r="H865">
        <v>7</v>
      </c>
      <c r="I865">
        <v>105</v>
      </c>
      <c r="J865">
        <v>143</v>
      </c>
      <c r="K865" s="1">
        <v>42208</v>
      </c>
      <c r="L865" s="5">
        <f t="shared" si="67"/>
        <v>23</v>
      </c>
      <c r="M865" s="5">
        <f t="shared" si="70"/>
        <v>7</v>
      </c>
      <c r="N865" s="5">
        <f t="shared" si="68"/>
        <v>2015</v>
      </c>
      <c r="O865" s="2">
        <v>0</v>
      </c>
      <c r="P865">
        <v>3.7</v>
      </c>
      <c r="U865">
        <v>1</v>
      </c>
    </row>
    <row r="866" spans="1:21" x14ac:dyDescent="0.25">
      <c r="A866" t="s">
        <v>29</v>
      </c>
      <c r="B866" t="s">
        <v>30</v>
      </c>
      <c r="C866">
        <v>2</v>
      </c>
      <c r="D866">
        <v>90</v>
      </c>
      <c r="E866">
        <v>34</v>
      </c>
      <c r="F866">
        <v>88101</v>
      </c>
      <c r="G866">
        <v>1</v>
      </c>
      <c r="H866">
        <v>7</v>
      </c>
      <c r="I866">
        <v>105</v>
      </c>
      <c r="J866">
        <v>143</v>
      </c>
      <c r="K866" s="1">
        <v>42211</v>
      </c>
      <c r="L866" s="5">
        <f t="shared" si="67"/>
        <v>26</v>
      </c>
      <c r="M866" s="5">
        <f t="shared" si="70"/>
        <v>7</v>
      </c>
      <c r="N866" s="5">
        <f t="shared" si="68"/>
        <v>2015</v>
      </c>
      <c r="O866" s="2">
        <v>0</v>
      </c>
      <c r="P866">
        <v>15.2</v>
      </c>
      <c r="T866" t="s">
        <v>32</v>
      </c>
      <c r="U866" s="6" t="s">
        <v>36</v>
      </c>
    </row>
    <row r="867" spans="1:21" x14ac:dyDescent="0.25">
      <c r="A867" t="s">
        <v>29</v>
      </c>
      <c r="B867" t="s">
        <v>30</v>
      </c>
      <c r="C867">
        <v>2</v>
      </c>
      <c r="D867">
        <v>90</v>
      </c>
      <c r="E867">
        <v>34</v>
      </c>
      <c r="F867">
        <v>88101</v>
      </c>
      <c r="G867">
        <v>1</v>
      </c>
      <c r="H867">
        <v>7</v>
      </c>
      <c r="I867">
        <v>105</v>
      </c>
      <c r="J867">
        <v>143</v>
      </c>
      <c r="K867" s="1">
        <v>42214</v>
      </c>
      <c r="L867" s="5">
        <f t="shared" si="67"/>
        <v>29</v>
      </c>
      <c r="M867" s="5">
        <f t="shared" si="70"/>
        <v>7</v>
      </c>
      <c r="N867" s="5">
        <f t="shared" si="68"/>
        <v>2015</v>
      </c>
      <c r="O867" s="2">
        <v>0</v>
      </c>
      <c r="P867">
        <v>15</v>
      </c>
      <c r="T867" t="s">
        <v>32</v>
      </c>
      <c r="U867" s="6" t="s">
        <v>36</v>
      </c>
    </row>
    <row r="868" spans="1:21" x14ac:dyDescent="0.25">
      <c r="A868" t="s">
        <v>29</v>
      </c>
      <c r="B868" t="s">
        <v>30</v>
      </c>
      <c r="C868">
        <v>2</v>
      </c>
      <c r="D868">
        <v>90</v>
      </c>
      <c r="E868">
        <v>34</v>
      </c>
      <c r="F868">
        <v>88101</v>
      </c>
      <c r="G868">
        <v>1</v>
      </c>
      <c r="H868">
        <v>7</v>
      </c>
      <c r="I868">
        <v>105</v>
      </c>
      <c r="J868">
        <v>143</v>
      </c>
      <c r="K868" s="1">
        <v>42217</v>
      </c>
      <c r="L868" s="5">
        <f t="shared" si="67"/>
        <v>1</v>
      </c>
      <c r="M868" s="5">
        <f t="shared" si="70"/>
        <v>8</v>
      </c>
      <c r="N868" s="5">
        <f t="shared" si="68"/>
        <v>2015</v>
      </c>
      <c r="O868" s="2">
        <v>0</v>
      </c>
      <c r="P868">
        <v>10.1</v>
      </c>
    </row>
    <row r="869" spans="1:21" x14ac:dyDescent="0.25">
      <c r="A869" t="s">
        <v>29</v>
      </c>
      <c r="B869" t="s">
        <v>30</v>
      </c>
      <c r="C869">
        <v>2</v>
      </c>
      <c r="D869">
        <v>90</v>
      </c>
      <c r="E869">
        <v>34</v>
      </c>
      <c r="F869">
        <v>88101</v>
      </c>
      <c r="G869">
        <v>1</v>
      </c>
      <c r="H869">
        <v>7</v>
      </c>
      <c r="I869">
        <v>105</v>
      </c>
      <c r="J869">
        <v>143</v>
      </c>
      <c r="K869" s="1">
        <v>42223</v>
      </c>
      <c r="L869" s="5">
        <f t="shared" si="67"/>
        <v>7</v>
      </c>
      <c r="M869" s="5">
        <f t="shared" si="70"/>
        <v>8</v>
      </c>
      <c r="N869" s="5">
        <f t="shared" si="68"/>
        <v>2015</v>
      </c>
      <c r="O869" s="2">
        <v>0</v>
      </c>
      <c r="P869">
        <v>9.3000000000000007</v>
      </c>
    </row>
    <row r="870" spans="1:21" x14ac:dyDescent="0.25">
      <c r="A870" t="s">
        <v>29</v>
      </c>
      <c r="B870" t="s">
        <v>30</v>
      </c>
      <c r="C870">
        <v>2</v>
      </c>
      <c r="D870">
        <v>90</v>
      </c>
      <c r="E870">
        <v>34</v>
      </c>
      <c r="F870">
        <v>88101</v>
      </c>
      <c r="G870">
        <v>1</v>
      </c>
      <c r="H870">
        <v>7</v>
      </c>
      <c r="I870">
        <v>105</v>
      </c>
      <c r="J870">
        <v>143</v>
      </c>
      <c r="K870" s="1">
        <v>42226</v>
      </c>
      <c r="L870" s="5">
        <f t="shared" si="67"/>
        <v>10</v>
      </c>
      <c r="M870" s="5">
        <f t="shared" si="70"/>
        <v>8</v>
      </c>
      <c r="N870" s="5">
        <f t="shared" si="68"/>
        <v>2015</v>
      </c>
      <c r="O870" s="2">
        <v>0</v>
      </c>
      <c r="P870">
        <v>2.1</v>
      </c>
    </row>
    <row r="871" spans="1:21" x14ac:dyDescent="0.25">
      <c r="A871" t="s">
        <v>29</v>
      </c>
      <c r="B871" t="s">
        <v>30</v>
      </c>
      <c r="C871">
        <v>2</v>
      </c>
      <c r="D871">
        <v>90</v>
      </c>
      <c r="E871">
        <v>34</v>
      </c>
      <c r="F871">
        <v>88101</v>
      </c>
      <c r="G871">
        <v>1</v>
      </c>
      <c r="H871">
        <v>7</v>
      </c>
      <c r="I871">
        <v>105</v>
      </c>
      <c r="J871">
        <v>143</v>
      </c>
      <c r="K871" s="1">
        <v>42229</v>
      </c>
      <c r="L871" s="5">
        <f t="shared" si="67"/>
        <v>13</v>
      </c>
      <c r="M871" s="5">
        <f t="shared" si="70"/>
        <v>8</v>
      </c>
      <c r="N871" s="5">
        <f t="shared" si="68"/>
        <v>2015</v>
      </c>
      <c r="O871" s="2">
        <v>0</v>
      </c>
      <c r="P871">
        <v>2.2999999999999998</v>
      </c>
    </row>
    <row r="872" spans="1:21" x14ac:dyDescent="0.25">
      <c r="A872" t="s">
        <v>29</v>
      </c>
      <c r="B872" t="s">
        <v>30</v>
      </c>
      <c r="C872">
        <v>2</v>
      </c>
      <c r="D872">
        <v>90</v>
      </c>
      <c r="E872">
        <v>34</v>
      </c>
      <c r="F872">
        <v>88101</v>
      </c>
      <c r="G872">
        <v>1</v>
      </c>
      <c r="H872">
        <v>7</v>
      </c>
      <c r="I872">
        <v>105</v>
      </c>
      <c r="J872">
        <v>143</v>
      </c>
      <c r="K872" s="1">
        <v>42232</v>
      </c>
      <c r="L872" s="5">
        <f t="shared" si="67"/>
        <v>16</v>
      </c>
      <c r="M872" s="5">
        <f t="shared" si="70"/>
        <v>8</v>
      </c>
      <c r="N872" s="5">
        <f t="shared" si="68"/>
        <v>2015</v>
      </c>
      <c r="O872" s="2">
        <v>0</v>
      </c>
      <c r="Q872" t="s">
        <v>37</v>
      </c>
    </row>
    <row r="873" spans="1:21" x14ac:dyDescent="0.25">
      <c r="A873" t="s">
        <v>29</v>
      </c>
      <c r="B873" t="s">
        <v>30</v>
      </c>
      <c r="C873">
        <v>2</v>
      </c>
      <c r="D873">
        <v>90</v>
      </c>
      <c r="E873">
        <v>34</v>
      </c>
      <c r="F873">
        <v>88101</v>
      </c>
      <c r="G873">
        <v>1</v>
      </c>
      <c r="H873">
        <v>7</v>
      </c>
      <c r="I873">
        <v>105</v>
      </c>
      <c r="J873">
        <v>143</v>
      </c>
      <c r="K873" s="1">
        <v>42235</v>
      </c>
      <c r="L873" s="5">
        <f t="shared" si="67"/>
        <v>19</v>
      </c>
      <c r="M873" s="5">
        <f t="shared" si="70"/>
        <v>8</v>
      </c>
      <c r="N873" s="5">
        <f t="shared" si="68"/>
        <v>2015</v>
      </c>
      <c r="O873" s="2">
        <v>0</v>
      </c>
      <c r="P873">
        <v>1</v>
      </c>
      <c r="U873">
        <v>1</v>
      </c>
    </row>
    <row r="874" spans="1:21" x14ac:dyDescent="0.25">
      <c r="A874" t="s">
        <v>29</v>
      </c>
      <c r="B874" t="s">
        <v>30</v>
      </c>
      <c r="C874">
        <v>2</v>
      </c>
      <c r="D874">
        <v>90</v>
      </c>
      <c r="E874">
        <v>34</v>
      </c>
      <c r="F874">
        <v>88101</v>
      </c>
      <c r="G874">
        <v>1</v>
      </c>
      <c r="H874">
        <v>7</v>
      </c>
      <c r="I874">
        <v>105</v>
      </c>
      <c r="J874">
        <v>143</v>
      </c>
      <c r="K874" s="1">
        <v>42238</v>
      </c>
      <c r="L874" s="5">
        <f t="shared" si="67"/>
        <v>22</v>
      </c>
      <c r="M874" s="5">
        <f t="shared" si="70"/>
        <v>8</v>
      </c>
      <c r="N874" s="5">
        <f t="shared" si="68"/>
        <v>2015</v>
      </c>
      <c r="O874" s="2">
        <v>0</v>
      </c>
      <c r="P874">
        <v>1.5</v>
      </c>
      <c r="U874">
        <v>1</v>
      </c>
    </row>
    <row r="875" spans="1:21" x14ac:dyDescent="0.25">
      <c r="A875" t="s">
        <v>29</v>
      </c>
      <c r="B875" t="s">
        <v>30</v>
      </c>
      <c r="C875">
        <v>2</v>
      </c>
      <c r="D875">
        <v>90</v>
      </c>
      <c r="E875">
        <v>34</v>
      </c>
      <c r="F875">
        <v>88101</v>
      </c>
      <c r="G875">
        <v>1</v>
      </c>
      <c r="H875">
        <v>7</v>
      </c>
      <c r="I875">
        <v>105</v>
      </c>
      <c r="J875">
        <v>143</v>
      </c>
      <c r="K875" s="1">
        <v>42241</v>
      </c>
      <c r="L875" s="5">
        <f t="shared" si="67"/>
        <v>25</v>
      </c>
      <c r="M875" s="5">
        <f t="shared" si="70"/>
        <v>8</v>
      </c>
      <c r="N875" s="5">
        <f t="shared" si="68"/>
        <v>2015</v>
      </c>
      <c r="O875" s="2">
        <v>0</v>
      </c>
      <c r="P875">
        <v>2.1</v>
      </c>
    </row>
    <row r="876" spans="1:21" x14ac:dyDescent="0.25">
      <c r="A876" t="s">
        <v>29</v>
      </c>
      <c r="B876" t="s">
        <v>30</v>
      </c>
      <c r="C876">
        <v>2</v>
      </c>
      <c r="D876">
        <v>90</v>
      </c>
      <c r="E876">
        <v>34</v>
      </c>
      <c r="F876">
        <v>88101</v>
      </c>
      <c r="G876">
        <v>1</v>
      </c>
      <c r="H876">
        <v>7</v>
      </c>
      <c r="I876">
        <v>105</v>
      </c>
      <c r="J876">
        <v>143</v>
      </c>
      <c r="K876" s="1">
        <v>42247</v>
      </c>
      <c r="L876" s="5">
        <f t="shared" si="67"/>
        <v>31</v>
      </c>
      <c r="M876" s="5">
        <f t="shared" si="70"/>
        <v>8</v>
      </c>
      <c r="N876" s="5">
        <f t="shared" si="68"/>
        <v>2015</v>
      </c>
      <c r="O876" s="2">
        <v>0</v>
      </c>
      <c r="P876">
        <v>1.2</v>
      </c>
    </row>
    <row r="877" spans="1:21" x14ac:dyDescent="0.25">
      <c r="A877" t="s">
        <v>29</v>
      </c>
      <c r="B877" t="s">
        <v>30</v>
      </c>
      <c r="C877">
        <v>2</v>
      </c>
      <c r="D877">
        <v>90</v>
      </c>
      <c r="E877">
        <v>34</v>
      </c>
      <c r="F877">
        <v>88101</v>
      </c>
      <c r="G877">
        <v>1</v>
      </c>
      <c r="H877">
        <v>7</v>
      </c>
      <c r="I877">
        <v>105</v>
      </c>
      <c r="J877">
        <v>143</v>
      </c>
      <c r="K877" s="1">
        <v>42523</v>
      </c>
      <c r="L877" s="5">
        <f t="shared" si="67"/>
        <v>2</v>
      </c>
      <c r="M877" s="5">
        <f t="shared" ref="M877:M907" si="71">MONTH(K877)</f>
        <v>6</v>
      </c>
      <c r="N877" s="5">
        <f t="shared" si="68"/>
        <v>2016</v>
      </c>
      <c r="O877" s="2">
        <v>0</v>
      </c>
      <c r="P877">
        <v>2.2999999999999998</v>
      </c>
    </row>
    <row r="878" spans="1:21" x14ac:dyDescent="0.25">
      <c r="A878" t="s">
        <v>29</v>
      </c>
      <c r="B878" t="s">
        <v>30</v>
      </c>
      <c r="C878">
        <v>2</v>
      </c>
      <c r="D878">
        <v>90</v>
      </c>
      <c r="E878">
        <v>34</v>
      </c>
      <c r="F878">
        <v>88101</v>
      </c>
      <c r="G878">
        <v>1</v>
      </c>
      <c r="H878">
        <v>7</v>
      </c>
      <c r="I878">
        <v>105</v>
      </c>
      <c r="J878">
        <v>143</v>
      </c>
      <c r="K878" s="1">
        <v>42526</v>
      </c>
      <c r="L878" s="5">
        <f t="shared" si="67"/>
        <v>5</v>
      </c>
      <c r="M878" s="5">
        <f t="shared" si="71"/>
        <v>6</v>
      </c>
      <c r="N878" s="5">
        <f t="shared" si="68"/>
        <v>2016</v>
      </c>
      <c r="O878" s="2">
        <v>0</v>
      </c>
      <c r="P878">
        <v>2</v>
      </c>
    </row>
    <row r="879" spans="1:21" x14ac:dyDescent="0.25">
      <c r="A879" t="s">
        <v>29</v>
      </c>
      <c r="B879" t="s">
        <v>30</v>
      </c>
      <c r="C879">
        <v>2</v>
      </c>
      <c r="D879">
        <v>90</v>
      </c>
      <c r="E879">
        <v>34</v>
      </c>
      <c r="F879">
        <v>88101</v>
      </c>
      <c r="G879">
        <v>1</v>
      </c>
      <c r="H879">
        <v>7</v>
      </c>
      <c r="I879">
        <v>105</v>
      </c>
      <c r="J879">
        <v>143</v>
      </c>
      <c r="K879" s="1">
        <v>42529</v>
      </c>
      <c r="L879" s="5">
        <f t="shared" si="67"/>
        <v>8</v>
      </c>
      <c r="M879" s="5">
        <f t="shared" si="71"/>
        <v>6</v>
      </c>
      <c r="N879" s="5">
        <f t="shared" si="68"/>
        <v>2016</v>
      </c>
      <c r="O879" s="2">
        <v>0</v>
      </c>
      <c r="P879">
        <v>3.2</v>
      </c>
    </row>
    <row r="880" spans="1:21" x14ac:dyDescent="0.25">
      <c r="A880" t="s">
        <v>29</v>
      </c>
      <c r="B880" t="s">
        <v>30</v>
      </c>
      <c r="C880">
        <v>2</v>
      </c>
      <c r="D880">
        <v>90</v>
      </c>
      <c r="E880">
        <v>34</v>
      </c>
      <c r="F880">
        <v>88101</v>
      </c>
      <c r="G880">
        <v>1</v>
      </c>
      <c r="H880">
        <v>7</v>
      </c>
      <c r="I880">
        <v>105</v>
      </c>
      <c r="J880">
        <v>143</v>
      </c>
      <c r="K880" s="1">
        <v>42532</v>
      </c>
      <c r="L880" s="5">
        <f t="shared" si="67"/>
        <v>11</v>
      </c>
      <c r="M880" s="5">
        <f t="shared" si="71"/>
        <v>6</v>
      </c>
      <c r="N880" s="5">
        <f t="shared" si="68"/>
        <v>2016</v>
      </c>
      <c r="O880" s="2">
        <v>0</v>
      </c>
      <c r="P880">
        <v>5</v>
      </c>
    </row>
    <row r="881" spans="1:21" x14ac:dyDescent="0.25">
      <c r="A881" t="s">
        <v>29</v>
      </c>
      <c r="B881" t="s">
        <v>30</v>
      </c>
      <c r="C881">
        <v>2</v>
      </c>
      <c r="D881">
        <v>90</v>
      </c>
      <c r="E881">
        <v>34</v>
      </c>
      <c r="F881">
        <v>88101</v>
      </c>
      <c r="G881">
        <v>1</v>
      </c>
      <c r="H881">
        <v>7</v>
      </c>
      <c r="I881">
        <v>105</v>
      </c>
      <c r="J881">
        <v>143</v>
      </c>
      <c r="K881" s="1">
        <v>42535</v>
      </c>
      <c r="L881" s="5">
        <f t="shared" si="67"/>
        <v>14</v>
      </c>
      <c r="M881" s="5">
        <f t="shared" si="71"/>
        <v>6</v>
      </c>
      <c r="N881" s="5">
        <f t="shared" si="68"/>
        <v>2016</v>
      </c>
      <c r="O881" s="2">
        <v>0</v>
      </c>
      <c r="P881">
        <v>1.9</v>
      </c>
    </row>
    <row r="882" spans="1:21" x14ac:dyDescent="0.25">
      <c r="A882" t="s">
        <v>29</v>
      </c>
      <c r="B882" t="s">
        <v>30</v>
      </c>
      <c r="C882">
        <v>2</v>
      </c>
      <c r="D882">
        <v>90</v>
      </c>
      <c r="E882">
        <v>34</v>
      </c>
      <c r="F882">
        <v>88101</v>
      </c>
      <c r="G882">
        <v>1</v>
      </c>
      <c r="H882">
        <v>7</v>
      </c>
      <c r="I882">
        <v>105</v>
      </c>
      <c r="J882">
        <v>143</v>
      </c>
      <c r="K882" s="1">
        <v>42538</v>
      </c>
      <c r="L882" s="5">
        <f t="shared" si="67"/>
        <v>17</v>
      </c>
      <c r="M882" s="5">
        <f t="shared" si="71"/>
        <v>6</v>
      </c>
      <c r="N882" s="5">
        <f t="shared" si="68"/>
        <v>2016</v>
      </c>
      <c r="O882" s="2">
        <v>0</v>
      </c>
      <c r="P882">
        <v>2.1</v>
      </c>
      <c r="U882" t="s">
        <v>42</v>
      </c>
    </row>
    <row r="883" spans="1:21" x14ac:dyDescent="0.25">
      <c r="A883" t="s">
        <v>29</v>
      </c>
      <c r="B883" t="s">
        <v>30</v>
      </c>
      <c r="C883">
        <v>2</v>
      </c>
      <c r="D883">
        <v>90</v>
      </c>
      <c r="E883">
        <v>34</v>
      </c>
      <c r="F883">
        <v>88101</v>
      </c>
      <c r="G883">
        <v>1</v>
      </c>
      <c r="H883">
        <v>7</v>
      </c>
      <c r="I883">
        <v>105</v>
      </c>
      <c r="J883">
        <v>143</v>
      </c>
      <c r="K883" s="1">
        <v>42541</v>
      </c>
      <c r="L883" s="5">
        <f t="shared" si="67"/>
        <v>20</v>
      </c>
      <c r="M883" s="5">
        <f t="shared" si="71"/>
        <v>6</v>
      </c>
      <c r="N883" s="5">
        <f t="shared" si="68"/>
        <v>2016</v>
      </c>
      <c r="O883" s="2">
        <v>0</v>
      </c>
      <c r="P883">
        <v>1.2</v>
      </c>
    </row>
    <row r="884" spans="1:21" x14ac:dyDescent="0.25">
      <c r="A884" t="s">
        <v>29</v>
      </c>
      <c r="B884" t="s">
        <v>30</v>
      </c>
      <c r="C884">
        <v>2</v>
      </c>
      <c r="D884">
        <v>90</v>
      </c>
      <c r="E884">
        <v>34</v>
      </c>
      <c r="F884">
        <v>88101</v>
      </c>
      <c r="G884">
        <v>1</v>
      </c>
      <c r="H884">
        <v>7</v>
      </c>
      <c r="I884">
        <v>105</v>
      </c>
      <c r="J884">
        <v>143</v>
      </c>
      <c r="K884" s="1">
        <v>42544</v>
      </c>
      <c r="L884" s="5">
        <f t="shared" si="67"/>
        <v>23</v>
      </c>
      <c r="M884" s="5">
        <f t="shared" si="71"/>
        <v>6</v>
      </c>
      <c r="N884" s="5">
        <f t="shared" si="68"/>
        <v>2016</v>
      </c>
      <c r="O884" s="2">
        <v>0</v>
      </c>
      <c r="P884">
        <v>2.7</v>
      </c>
    </row>
    <row r="885" spans="1:21" x14ac:dyDescent="0.25">
      <c r="A885" t="s">
        <v>29</v>
      </c>
      <c r="B885" t="s">
        <v>30</v>
      </c>
      <c r="C885">
        <v>2</v>
      </c>
      <c r="D885">
        <v>90</v>
      </c>
      <c r="E885">
        <v>34</v>
      </c>
      <c r="F885">
        <v>88101</v>
      </c>
      <c r="G885">
        <v>1</v>
      </c>
      <c r="H885">
        <v>7</v>
      </c>
      <c r="I885">
        <v>105</v>
      </c>
      <c r="J885">
        <v>143</v>
      </c>
      <c r="K885" s="1">
        <v>42547</v>
      </c>
      <c r="L885" s="5">
        <f t="shared" si="67"/>
        <v>26</v>
      </c>
      <c r="M885" s="5">
        <f t="shared" si="71"/>
        <v>6</v>
      </c>
      <c r="N885" s="5">
        <f t="shared" si="68"/>
        <v>2016</v>
      </c>
      <c r="O885" s="2">
        <v>0</v>
      </c>
      <c r="P885">
        <v>4.2</v>
      </c>
    </row>
    <row r="886" spans="1:21" x14ac:dyDescent="0.25">
      <c r="A886" t="s">
        <v>29</v>
      </c>
      <c r="B886" t="s">
        <v>30</v>
      </c>
      <c r="C886">
        <v>2</v>
      </c>
      <c r="D886">
        <v>90</v>
      </c>
      <c r="E886">
        <v>34</v>
      </c>
      <c r="F886">
        <v>88101</v>
      </c>
      <c r="G886">
        <v>1</v>
      </c>
      <c r="H886">
        <v>7</v>
      </c>
      <c r="I886">
        <v>105</v>
      </c>
      <c r="J886">
        <v>143</v>
      </c>
      <c r="K886" s="1">
        <v>42550</v>
      </c>
      <c r="L886" s="5">
        <f t="shared" si="67"/>
        <v>29</v>
      </c>
      <c r="M886" s="5">
        <f t="shared" si="71"/>
        <v>6</v>
      </c>
      <c r="N886" s="5">
        <f t="shared" si="68"/>
        <v>2016</v>
      </c>
      <c r="O886" s="2">
        <v>0</v>
      </c>
      <c r="P886">
        <v>2.5</v>
      </c>
    </row>
    <row r="887" spans="1:21" x14ac:dyDescent="0.25">
      <c r="A887" t="s">
        <v>29</v>
      </c>
      <c r="B887" t="s">
        <v>30</v>
      </c>
      <c r="C887">
        <v>2</v>
      </c>
      <c r="D887">
        <v>90</v>
      </c>
      <c r="E887">
        <v>34</v>
      </c>
      <c r="F887">
        <v>88101</v>
      </c>
      <c r="G887">
        <v>1</v>
      </c>
      <c r="H887">
        <v>7</v>
      </c>
      <c r="I887">
        <v>105</v>
      </c>
      <c r="J887">
        <v>143</v>
      </c>
      <c r="K887" s="1">
        <v>42553</v>
      </c>
      <c r="L887" s="5">
        <f t="shared" si="67"/>
        <v>2</v>
      </c>
      <c r="M887" s="5">
        <f t="shared" si="71"/>
        <v>7</v>
      </c>
      <c r="N887" s="5">
        <f t="shared" si="68"/>
        <v>2016</v>
      </c>
      <c r="O887" s="2">
        <v>0</v>
      </c>
      <c r="P887">
        <v>2.1</v>
      </c>
    </row>
    <row r="888" spans="1:21" x14ac:dyDescent="0.25">
      <c r="A888" t="s">
        <v>29</v>
      </c>
      <c r="B888" t="s">
        <v>30</v>
      </c>
      <c r="C888">
        <v>2</v>
      </c>
      <c r="D888">
        <v>90</v>
      </c>
      <c r="E888">
        <v>34</v>
      </c>
      <c r="F888">
        <v>88101</v>
      </c>
      <c r="G888">
        <v>1</v>
      </c>
      <c r="H888">
        <v>7</v>
      </c>
      <c r="I888">
        <v>105</v>
      </c>
      <c r="J888">
        <v>143</v>
      </c>
      <c r="K888" s="1">
        <v>42556</v>
      </c>
      <c r="L888" s="5">
        <f t="shared" si="67"/>
        <v>5</v>
      </c>
      <c r="M888" s="5">
        <f t="shared" si="71"/>
        <v>7</v>
      </c>
      <c r="N888" s="5">
        <f t="shared" si="68"/>
        <v>2016</v>
      </c>
      <c r="O888" s="2">
        <v>0</v>
      </c>
      <c r="P888">
        <v>3.2</v>
      </c>
    </row>
    <row r="889" spans="1:21" x14ac:dyDescent="0.25">
      <c r="A889" t="s">
        <v>29</v>
      </c>
      <c r="B889" t="s">
        <v>30</v>
      </c>
      <c r="C889">
        <v>2</v>
      </c>
      <c r="D889">
        <v>90</v>
      </c>
      <c r="E889">
        <v>34</v>
      </c>
      <c r="F889">
        <v>88101</v>
      </c>
      <c r="G889">
        <v>1</v>
      </c>
      <c r="H889">
        <v>7</v>
      </c>
      <c r="I889">
        <v>105</v>
      </c>
      <c r="J889">
        <v>143</v>
      </c>
      <c r="K889" s="1">
        <v>42559</v>
      </c>
      <c r="L889" s="5">
        <f t="shared" si="67"/>
        <v>8</v>
      </c>
      <c r="M889" s="5">
        <f t="shared" si="71"/>
        <v>7</v>
      </c>
      <c r="N889" s="5">
        <f t="shared" si="68"/>
        <v>2016</v>
      </c>
      <c r="O889" s="2">
        <v>0</v>
      </c>
      <c r="P889">
        <v>2.7</v>
      </c>
    </row>
    <row r="890" spans="1:21" x14ac:dyDescent="0.25">
      <c r="A890" t="s">
        <v>29</v>
      </c>
      <c r="B890" t="s">
        <v>30</v>
      </c>
      <c r="C890">
        <v>2</v>
      </c>
      <c r="D890">
        <v>90</v>
      </c>
      <c r="E890">
        <v>34</v>
      </c>
      <c r="F890">
        <v>88101</v>
      </c>
      <c r="G890">
        <v>1</v>
      </c>
      <c r="H890">
        <v>7</v>
      </c>
      <c r="I890">
        <v>105</v>
      </c>
      <c r="J890">
        <v>143</v>
      </c>
      <c r="K890" s="1">
        <v>42562</v>
      </c>
      <c r="L890" s="5">
        <f t="shared" si="67"/>
        <v>11</v>
      </c>
      <c r="M890" s="5">
        <f t="shared" si="71"/>
        <v>7</v>
      </c>
      <c r="N890" s="5">
        <f t="shared" si="68"/>
        <v>2016</v>
      </c>
      <c r="O890" s="2">
        <v>0</v>
      </c>
      <c r="P890">
        <v>2.2999999999999998</v>
      </c>
    </row>
    <row r="891" spans="1:21" x14ac:dyDescent="0.25">
      <c r="A891" t="s">
        <v>29</v>
      </c>
      <c r="B891" t="s">
        <v>30</v>
      </c>
      <c r="C891">
        <v>2</v>
      </c>
      <c r="D891">
        <v>90</v>
      </c>
      <c r="E891">
        <v>34</v>
      </c>
      <c r="F891">
        <v>88101</v>
      </c>
      <c r="G891">
        <v>1</v>
      </c>
      <c r="H891">
        <v>7</v>
      </c>
      <c r="I891">
        <v>105</v>
      </c>
      <c r="J891">
        <v>143</v>
      </c>
      <c r="K891" s="1">
        <v>42565</v>
      </c>
      <c r="L891" s="5">
        <f t="shared" si="67"/>
        <v>14</v>
      </c>
      <c r="M891" s="5">
        <f t="shared" si="71"/>
        <v>7</v>
      </c>
      <c r="N891" s="5">
        <f t="shared" si="68"/>
        <v>2016</v>
      </c>
      <c r="O891" s="2">
        <v>0</v>
      </c>
      <c r="P891">
        <v>6.4</v>
      </c>
    </row>
    <row r="892" spans="1:21" x14ac:dyDescent="0.25">
      <c r="A892" t="s">
        <v>29</v>
      </c>
      <c r="B892" t="s">
        <v>30</v>
      </c>
      <c r="C892">
        <v>2</v>
      </c>
      <c r="D892">
        <v>90</v>
      </c>
      <c r="E892">
        <v>34</v>
      </c>
      <c r="F892">
        <v>88101</v>
      </c>
      <c r="G892">
        <v>1</v>
      </c>
      <c r="H892">
        <v>7</v>
      </c>
      <c r="I892">
        <v>105</v>
      </c>
      <c r="J892">
        <v>143</v>
      </c>
      <c r="K892" s="1">
        <v>42568</v>
      </c>
      <c r="L892" s="5">
        <f t="shared" si="67"/>
        <v>17</v>
      </c>
      <c r="M892" s="5">
        <f t="shared" si="71"/>
        <v>7</v>
      </c>
      <c r="N892" s="5">
        <f t="shared" si="68"/>
        <v>2016</v>
      </c>
      <c r="O892" s="2">
        <v>0</v>
      </c>
      <c r="P892">
        <v>7</v>
      </c>
      <c r="U892">
        <v>4</v>
      </c>
    </row>
    <row r="893" spans="1:21" x14ac:dyDescent="0.25">
      <c r="A893" t="s">
        <v>29</v>
      </c>
      <c r="B893" t="s">
        <v>30</v>
      </c>
      <c r="C893">
        <v>2</v>
      </c>
      <c r="D893">
        <v>90</v>
      </c>
      <c r="E893">
        <v>34</v>
      </c>
      <c r="F893">
        <v>88101</v>
      </c>
      <c r="G893">
        <v>1</v>
      </c>
      <c r="H893">
        <v>7</v>
      </c>
      <c r="I893">
        <v>105</v>
      </c>
      <c r="J893">
        <v>143</v>
      </c>
      <c r="K893" s="1">
        <v>42571</v>
      </c>
      <c r="L893" s="5">
        <f t="shared" si="67"/>
        <v>20</v>
      </c>
      <c r="M893" s="5">
        <f t="shared" si="71"/>
        <v>7</v>
      </c>
      <c r="N893" s="5">
        <f t="shared" si="68"/>
        <v>2016</v>
      </c>
      <c r="O893" s="2">
        <v>0</v>
      </c>
      <c r="P893">
        <v>1.1000000000000001</v>
      </c>
    </row>
    <row r="894" spans="1:21" x14ac:dyDescent="0.25">
      <c r="A894" t="s">
        <v>29</v>
      </c>
      <c r="B894" t="s">
        <v>30</v>
      </c>
      <c r="C894">
        <v>2</v>
      </c>
      <c r="D894">
        <v>90</v>
      </c>
      <c r="E894">
        <v>34</v>
      </c>
      <c r="F894">
        <v>88101</v>
      </c>
      <c r="G894">
        <v>1</v>
      </c>
      <c r="H894">
        <v>7</v>
      </c>
      <c r="I894">
        <v>105</v>
      </c>
      <c r="J894">
        <v>143</v>
      </c>
      <c r="K894" s="1">
        <v>42574</v>
      </c>
      <c r="L894" s="5">
        <f t="shared" si="67"/>
        <v>23</v>
      </c>
      <c r="M894" s="5">
        <f t="shared" si="71"/>
        <v>7</v>
      </c>
      <c r="N894" s="5">
        <f t="shared" si="68"/>
        <v>2016</v>
      </c>
      <c r="O894" s="2">
        <v>0</v>
      </c>
      <c r="P894">
        <v>1.7</v>
      </c>
    </row>
    <row r="895" spans="1:21" x14ac:dyDescent="0.25">
      <c r="A895" t="s">
        <v>29</v>
      </c>
      <c r="B895" t="s">
        <v>30</v>
      </c>
      <c r="C895">
        <v>2</v>
      </c>
      <c r="D895">
        <v>90</v>
      </c>
      <c r="E895">
        <v>34</v>
      </c>
      <c r="F895">
        <v>88101</v>
      </c>
      <c r="G895">
        <v>1</v>
      </c>
      <c r="H895">
        <v>7</v>
      </c>
      <c r="I895">
        <v>105</v>
      </c>
      <c r="J895">
        <v>143</v>
      </c>
      <c r="K895" s="1">
        <v>42577</v>
      </c>
      <c r="L895" s="5">
        <f t="shared" si="67"/>
        <v>26</v>
      </c>
      <c r="M895" s="5">
        <f t="shared" si="71"/>
        <v>7</v>
      </c>
      <c r="N895" s="5">
        <f t="shared" si="68"/>
        <v>2016</v>
      </c>
      <c r="O895" s="2">
        <v>0</v>
      </c>
      <c r="P895">
        <v>2.5</v>
      </c>
    </row>
    <row r="896" spans="1:21" x14ac:dyDescent="0.25">
      <c r="A896" t="s">
        <v>29</v>
      </c>
      <c r="B896" t="s">
        <v>30</v>
      </c>
      <c r="C896">
        <v>2</v>
      </c>
      <c r="D896">
        <v>90</v>
      </c>
      <c r="E896">
        <v>34</v>
      </c>
      <c r="F896">
        <v>88101</v>
      </c>
      <c r="G896">
        <v>1</v>
      </c>
      <c r="H896">
        <v>7</v>
      </c>
      <c r="I896">
        <v>105</v>
      </c>
      <c r="J896">
        <v>143</v>
      </c>
      <c r="K896" s="1">
        <v>42580</v>
      </c>
      <c r="L896" s="5">
        <f t="shared" si="67"/>
        <v>29</v>
      </c>
      <c r="M896" s="5">
        <f t="shared" si="71"/>
        <v>7</v>
      </c>
      <c r="N896" s="5">
        <f t="shared" si="68"/>
        <v>2016</v>
      </c>
      <c r="O896" s="2">
        <v>0</v>
      </c>
      <c r="P896">
        <v>1.4</v>
      </c>
    </row>
    <row r="897" spans="1:21" x14ac:dyDescent="0.25">
      <c r="A897" t="s">
        <v>29</v>
      </c>
      <c r="B897" t="s">
        <v>30</v>
      </c>
      <c r="C897">
        <v>2</v>
      </c>
      <c r="D897">
        <v>90</v>
      </c>
      <c r="E897">
        <v>34</v>
      </c>
      <c r="F897">
        <v>88101</v>
      </c>
      <c r="G897">
        <v>1</v>
      </c>
      <c r="H897">
        <v>7</v>
      </c>
      <c r="I897">
        <v>105</v>
      </c>
      <c r="J897">
        <v>143</v>
      </c>
      <c r="K897" s="1">
        <v>42583</v>
      </c>
      <c r="L897" s="5">
        <f t="shared" si="67"/>
        <v>1</v>
      </c>
      <c r="M897" s="5">
        <f t="shared" si="71"/>
        <v>8</v>
      </c>
      <c r="N897" s="5">
        <f t="shared" si="68"/>
        <v>2016</v>
      </c>
      <c r="O897" s="2">
        <v>0</v>
      </c>
      <c r="P897">
        <v>3.2</v>
      </c>
    </row>
    <row r="898" spans="1:21" x14ac:dyDescent="0.25">
      <c r="A898" t="s">
        <v>29</v>
      </c>
      <c r="B898" t="s">
        <v>30</v>
      </c>
      <c r="C898">
        <v>2</v>
      </c>
      <c r="D898">
        <v>90</v>
      </c>
      <c r="E898">
        <v>34</v>
      </c>
      <c r="F898">
        <v>88101</v>
      </c>
      <c r="G898">
        <v>1</v>
      </c>
      <c r="H898">
        <v>7</v>
      </c>
      <c r="I898">
        <v>105</v>
      </c>
      <c r="J898">
        <v>143</v>
      </c>
      <c r="K898" s="1">
        <v>42586</v>
      </c>
      <c r="L898" s="5">
        <f t="shared" si="67"/>
        <v>4</v>
      </c>
      <c r="M898" s="5">
        <f t="shared" si="71"/>
        <v>8</v>
      </c>
      <c r="N898" s="5">
        <f t="shared" si="68"/>
        <v>2016</v>
      </c>
      <c r="O898" s="2">
        <v>0</v>
      </c>
      <c r="P898">
        <v>1.8</v>
      </c>
    </row>
    <row r="899" spans="1:21" x14ac:dyDescent="0.25">
      <c r="A899" t="s">
        <v>29</v>
      </c>
      <c r="B899" t="s">
        <v>30</v>
      </c>
      <c r="C899">
        <v>2</v>
      </c>
      <c r="D899">
        <v>90</v>
      </c>
      <c r="E899">
        <v>34</v>
      </c>
      <c r="F899">
        <v>88101</v>
      </c>
      <c r="G899">
        <v>1</v>
      </c>
      <c r="H899">
        <v>7</v>
      </c>
      <c r="I899">
        <v>105</v>
      </c>
      <c r="J899">
        <v>143</v>
      </c>
      <c r="K899" s="1">
        <v>42589</v>
      </c>
      <c r="L899" s="5">
        <f t="shared" ref="L899:L962" si="72">DAY(K899)</f>
        <v>7</v>
      </c>
      <c r="M899" s="5">
        <f t="shared" si="71"/>
        <v>8</v>
      </c>
      <c r="N899" s="5">
        <f t="shared" ref="N899:N962" si="73">YEAR(K899)</f>
        <v>2016</v>
      </c>
      <c r="O899" s="2">
        <v>0</v>
      </c>
      <c r="P899">
        <v>2.1</v>
      </c>
    </row>
    <row r="900" spans="1:21" x14ac:dyDescent="0.25">
      <c r="A900" t="s">
        <v>29</v>
      </c>
      <c r="B900" t="s">
        <v>30</v>
      </c>
      <c r="C900">
        <v>2</v>
      </c>
      <c r="D900">
        <v>90</v>
      </c>
      <c r="E900">
        <v>34</v>
      </c>
      <c r="F900">
        <v>88101</v>
      </c>
      <c r="G900">
        <v>1</v>
      </c>
      <c r="H900">
        <v>7</v>
      </c>
      <c r="I900">
        <v>105</v>
      </c>
      <c r="J900">
        <v>143</v>
      </c>
      <c r="K900" s="1">
        <v>42592</v>
      </c>
      <c r="L900" s="5">
        <f t="shared" si="72"/>
        <v>10</v>
      </c>
      <c r="M900" s="5">
        <f t="shared" si="71"/>
        <v>8</v>
      </c>
      <c r="N900" s="5">
        <f t="shared" si="73"/>
        <v>2016</v>
      </c>
      <c r="O900" s="2">
        <v>0</v>
      </c>
      <c r="P900">
        <v>2</v>
      </c>
    </row>
    <row r="901" spans="1:21" x14ac:dyDescent="0.25">
      <c r="A901" t="s">
        <v>29</v>
      </c>
      <c r="B901" t="s">
        <v>30</v>
      </c>
      <c r="C901">
        <v>2</v>
      </c>
      <c r="D901">
        <v>90</v>
      </c>
      <c r="E901">
        <v>34</v>
      </c>
      <c r="F901">
        <v>88101</v>
      </c>
      <c r="G901">
        <v>1</v>
      </c>
      <c r="H901">
        <v>7</v>
      </c>
      <c r="I901">
        <v>105</v>
      </c>
      <c r="J901">
        <v>143</v>
      </c>
      <c r="K901" s="1">
        <v>42595</v>
      </c>
      <c r="L901" s="5">
        <f t="shared" si="72"/>
        <v>13</v>
      </c>
      <c r="M901" s="5">
        <f t="shared" si="71"/>
        <v>8</v>
      </c>
      <c r="N901" s="5">
        <f t="shared" si="73"/>
        <v>2016</v>
      </c>
      <c r="O901" s="2">
        <v>0</v>
      </c>
      <c r="P901">
        <v>2.7</v>
      </c>
    </row>
    <row r="902" spans="1:21" x14ac:dyDescent="0.25">
      <c r="A902" t="s">
        <v>29</v>
      </c>
      <c r="B902" t="s">
        <v>30</v>
      </c>
      <c r="C902">
        <v>2</v>
      </c>
      <c r="D902">
        <v>90</v>
      </c>
      <c r="E902">
        <v>34</v>
      </c>
      <c r="F902">
        <v>88101</v>
      </c>
      <c r="G902">
        <v>1</v>
      </c>
      <c r="H902">
        <v>7</v>
      </c>
      <c r="I902">
        <v>105</v>
      </c>
      <c r="J902">
        <v>143</v>
      </c>
      <c r="K902" s="1">
        <v>42598</v>
      </c>
      <c r="L902" s="5">
        <f t="shared" si="72"/>
        <v>16</v>
      </c>
      <c r="M902" s="5">
        <f t="shared" si="71"/>
        <v>8</v>
      </c>
      <c r="N902" s="5">
        <f t="shared" si="73"/>
        <v>2016</v>
      </c>
      <c r="O902" s="2">
        <v>0</v>
      </c>
      <c r="P902">
        <v>2.5</v>
      </c>
    </row>
    <row r="903" spans="1:21" x14ac:dyDescent="0.25">
      <c r="A903" t="s">
        <v>29</v>
      </c>
      <c r="B903" t="s">
        <v>30</v>
      </c>
      <c r="C903">
        <v>2</v>
      </c>
      <c r="D903">
        <v>90</v>
      </c>
      <c r="E903">
        <v>34</v>
      </c>
      <c r="F903">
        <v>88101</v>
      </c>
      <c r="G903">
        <v>1</v>
      </c>
      <c r="H903">
        <v>7</v>
      </c>
      <c r="I903">
        <v>105</v>
      </c>
      <c r="J903">
        <v>143</v>
      </c>
      <c r="K903" s="1">
        <v>42601</v>
      </c>
      <c r="L903" s="5">
        <f t="shared" si="72"/>
        <v>19</v>
      </c>
      <c r="M903" s="5">
        <f t="shared" si="71"/>
        <v>8</v>
      </c>
      <c r="N903" s="5">
        <f t="shared" si="73"/>
        <v>2016</v>
      </c>
      <c r="O903" s="2">
        <v>0</v>
      </c>
      <c r="P903">
        <v>2.7</v>
      </c>
    </row>
    <row r="904" spans="1:21" x14ac:dyDescent="0.25">
      <c r="A904" t="s">
        <v>29</v>
      </c>
      <c r="B904" t="s">
        <v>30</v>
      </c>
      <c r="C904">
        <v>2</v>
      </c>
      <c r="D904">
        <v>90</v>
      </c>
      <c r="E904">
        <v>34</v>
      </c>
      <c r="F904">
        <v>88101</v>
      </c>
      <c r="G904">
        <v>1</v>
      </c>
      <c r="H904">
        <v>7</v>
      </c>
      <c r="I904">
        <v>105</v>
      </c>
      <c r="J904">
        <v>143</v>
      </c>
      <c r="K904" s="1">
        <v>42604</v>
      </c>
      <c r="L904" s="5">
        <f t="shared" si="72"/>
        <v>22</v>
      </c>
      <c r="M904" s="5">
        <f t="shared" si="71"/>
        <v>8</v>
      </c>
      <c r="N904" s="5">
        <f t="shared" si="73"/>
        <v>2016</v>
      </c>
      <c r="O904" s="2">
        <v>0</v>
      </c>
      <c r="P904">
        <v>2.8</v>
      </c>
    </row>
    <row r="905" spans="1:21" x14ac:dyDescent="0.25">
      <c r="A905" t="s">
        <v>29</v>
      </c>
      <c r="B905" t="s">
        <v>30</v>
      </c>
      <c r="C905">
        <v>2</v>
      </c>
      <c r="D905">
        <v>90</v>
      </c>
      <c r="E905">
        <v>34</v>
      </c>
      <c r="F905">
        <v>88101</v>
      </c>
      <c r="G905">
        <v>1</v>
      </c>
      <c r="H905">
        <v>7</v>
      </c>
      <c r="I905">
        <v>105</v>
      </c>
      <c r="J905">
        <v>143</v>
      </c>
      <c r="K905" s="1">
        <v>42607</v>
      </c>
      <c r="L905" s="5">
        <f t="shared" si="72"/>
        <v>25</v>
      </c>
      <c r="M905" s="5">
        <f t="shared" si="71"/>
        <v>8</v>
      </c>
      <c r="N905" s="5">
        <f t="shared" si="73"/>
        <v>2016</v>
      </c>
      <c r="O905" s="2">
        <v>0</v>
      </c>
      <c r="P905">
        <v>3.4</v>
      </c>
    </row>
    <row r="906" spans="1:21" x14ac:dyDescent="0.25">
      <c r="A906" t="s">
        <v>29</v>
      </c>
      <c r="B906" t="s">
        <v>30</v>
      </c>
      <c r="C906">
        <v>2</v>
      </c>
      <c r="D906">
        <v>90</v>
      </c>
      <c r="E906">
        <v>34</v>
      </c>
      <c r="F906">
        <v>88101</v>
      </c>
      <c r="G906">
        <v>1</v>
      </c>
      <c r="H906">
        <v>7</v>
      </c>
      <c r="I906">
        <v>105</v>
      </c>
      <c r="J906">
        <v>143</v>
      </c>
      <c r="K906" s="1">
        <v>42610</v>
      </c>
      <c r="L906" s="5">
        <f t="shared" si="72"/>
        <v>28</v>
      </c>
      <c r="M906" s="5">
        <f t="shared" si="71"/>
        <v>8</v>
      </c>
      <c r="N906" s="5">
        <f t="shared" si="73"/>
        <v>2016</v>
      </c>
      <c r="O906" s="2">
        <v>0</v>
      </c>
      <c r="P906">
        <v>2.4</v>
      </c>
    </row>
    <row r="907" spans="1:21" x14ac:dyDescent="0.25">
      <c r="A907" t="s">
        <v>29</v>
      </c>
      <c r="B907" t="s">
        <v>30</v>
      </c>
      <c r="C907">
        <v>2</v>
      </c>
      <c r="D907">
        <v>90</v>
      </c>
      <c r="E907">
        <v>34</v>
      </c>
      <c r="F907">
        <v>88101</v>
      </c>
      <c r="G907">
        <v>1</v>
      </c>
      <c r="H907">
        <v>7</v>
      </c>
      <c r="I907">
        <v>105</v>
      </c>
      <c r="J907">
        <v>143</v>
      </c>
      <c r="K907" s="1">
        <v>42613</v>
      </c>
      <c r="L907" s="5">
        <f t="shared" si="72"/>
        <v>31</v>
      </c>
      <c r="M907" s="5">
        <f t="shared" si="71"/>
        <v>8</v>
      </c>
      <c r="N907" s="5">
        <f t="shared" si="73"/>
        <v>2016</v>
      </c>
      <c r="O907" s="2">
        <v>0</v>
      </c>
      <c r="P907">
        <v>4.2</v>
      </c>
    </row>
    <row r="908" spans="1:21" x14ac:dyDescent="0.25">
      <c r="A908" t="s">
        <v>29</v>
      </c>
      <c r="B908" t="s">
        <v>30</v>
      </c>
      <c r="C908">
        <v>2</v>
      </c>
      <c r="D908">
        <v>90</v>
      </c>
      <c r="E908">
        <v>34</v>
      </c>
      <c r="F908">
        <v>88101</v>
      </c>
      <c r="G908">
        <v>2</v>
      </c>
      <c r="H908">
        <v>7</v>
      </c>
      <c r="I908">
        <v>105</v>
      </c>
      <c r="J908">
        <v>143</v>
      </c>
      <c r="K908" s="1">
        <v>41428</v>
      </c>
      <c r="L908" s="5">
        <f t="shared" si="72"/>
        <v>3</v>
      </c>
      <c r="M908" s="5">
        <f t="shared" ref="M908:M922" si="74">MONTH(K908)</f>
        <v>6</v>
      </c>
      <c r="N908" s="5">
        <f t="shared" si="73"/>
        <v>2013</v>
      </c>
      <c r="O908" s="2">
        <v>0</v>
      </c>
      <c r="P908">
        <v>2.5</v>
      </c>
    </row>
    <row r="909" spans="1:21" x14ac:dyDescent="0.25">
      <c r="A909" t="s">
        <v>29</v>
      </c>
      <c r="B909" t="s">
        <v>30</v>
      </c>
      <c r="C909">
        <v>2</v>
      </c>
      <c r="D909">
        <v>90</v>
      </c>
      <c r="E909">
        <v>34</v>
      </c>
      <c r="F909">
        <v>88101</v>
      </c>
      <c r="G909">
        <v>2</v>
      </c>
      <c r="H909">
        <v>7</v>
      </c>
      <c r="I909">
        <v>105</v>
      </c>
      <c r="J909">
        <v>143</v>
      </c>
      <c r="K909" s="1">
        <v>41434</v>
      </c>
      <c r="L909" s="5">
        <f t="shared" si="72"/>
        <v>9</v>
      </c>
      <c r="M909" s="5">
        <f t="shared" si="74"/>
        <v>6</v>
      </c>
      <c r="N909" s="5">
        <f t="shared" si="73"/>
        <v>2013</v>
      </c>
      <c r="O909" s="2">
        <v>0</v>
      </c>
      <c r="P909">
        <v>5.0999999999999996</v>
      </c>
    </row>
    <row r="910" spans="1:21" x14ac:dyDescent="0.25">
      <c r="A910" t="s">
        <v>29</v>
      </c>
      <c r="B910" t="s">
        <v>30</v>
      </c>
      <c r="C910">
        <v>2</v>
      </c>
      <c r="D910">
        <v>90</v>
      </c>
      <c r="E910">
        <v>34</v>
      </c>
      <c r="F910">
        <v>88101</v>
      </c>
      <c r="G910">
        <v>2</v>
      </c>
      <c r="H910">
        <v>7</v>
      </c>
      <c r="I910">
        <v>105</v>
      </c>
      <c r="J910">
        <v>143</v>
      </c>
      <c r="K910" s="1">
        <v>41440</v>
      </c>
      <c r="L910" s="5">
        <f t="shared" si="72"/>
        <v>15</v>
      </c>
      <c r="M910" s="5">
        <f t="shared" si="74"/>
        <v>6</v>
      </c>
      <c r="N910" s="5">
        <f t="shared" si="73"/>
        <v>2013</v>
      </c>
      <c r="O910" s="2">
        <v>0</v>
      </c>
      <c r="P910">
        <v>7.3</v>
      </c>
    </row>
    <row r="911" spans="1:21" x14ac:dyDescent="0.25">
      <c r="A911" t="s">
        <v>29</v>
      </c>
      <c r="B911" t="s">
        <v>30</v>
      </c>
      <c r="C911">
        <v>2</v>
      </c>
      <c r="D911">
        <v>90</v>
      </c>
      <c r="E911">
        <v>34</v>
      </c>
      <c r="F911">
        <v>88101</v>
      </c>
      <c r="G911">
        <v>2</v>
      </c>
      <c r="H911">
        <v>7</v>
      </c>
      <c r="I911">
        <v>105</v>
      </c>
      <c r="J911">
        <v>143</v>
      </c>
      <c r="K911" s="1">
        <v>41446</v>
      </c>
      <c r="L911" s="5">
        <f t="shared" si="72"/>
        <v>21</v>
      </c>
      <c r="M911" s="5">
        <f t="shared" si="74"/>
        <v>6</v>
      </c>
      <c r="N911" s="5">
        <f t="shared" si="73"/>
        <v>2013</v>
      </c>
      <c r="O911" s="2">
        <v>0</v>
      </c>
      <c r="P911">
        <v>8.6</v>
      </c>
    </row>
    <row r="912" spans="1:21" x14ac:dyDescent="0.25">
      <c r="A912" t="s">
        <v>29</v>
      </c>
      <c r="B912" t="s">
        <v>30</v>
      </c>
      <c r="C912">
        <v>2</v>
      </c>
      <c r="D912">
        <v>90</v>
      </c>
      <c r="E912">
        <v>34</v>
      </c>
      <c r="F912">
        <v>88101</v>
      </c>
      <c r="G912">
        <v>2</v>
      </c>
      <c r="H912">
        <v>7</v>
      </c>
      <c r="I912">
        <v>105</v>
      </c>
      <c r="J912">
        <v>143</v>
      </c>
      <c r="K912" s="1">
        <v>41452</v>
      </c>
      <c r="L912" s="5">
        <f t="shared" si="72"/>
        <v>27</v>
      </c>
      <c r="M912" s="5">
        <f t="shared" si="74"/>
        <v>6</v>
      </c>
      <c r="N912" s="5">
        <f t="shared" si="73"/>
        <v>2013</v>
      </c>
      <c r="O912" s="2">
        <v>0</v>
      </c>
      <c r="P912">
        <v>58.3</v>
      </c>
      <c r="T912" t="s">
        <v>32</v>
      </c>
      <c r="U912" s="6" t="s">
        <v>36</v>
      </c>
    </row>
    <row r="913" spans="1:21" x14ac:dyDescent="0.25">
      <c r="A913" t="s">
        <v>29</v>
      </c>
      <c r="B913" t="s">
        <v>30</v>
      </c>
      <c r="C913">
        <v>2</v>
      </c>
      <c r="D913">
        <v>90</v>
      </c>
      <c r="E913">
        <v>34</v>
      </c>
      <c r="F913">
        <v>88101</v>
      </c>
      <c r="G913">
        <v>2</v>
      </c>
      <c r="H913">
        <v>7</v>
      </c>
      <c r="I913">
        <v>105</v>
      </c>
      <c r="J913">
        <v>143</v>
      </c>
      <c r="K913" s="1">
        <v>41458</v>
      </c>
      <c r="L913" s="5">
        <f t="shared" si="72"/>
        <v>3</v>
      </c>
      <c r="M913" s="5">
        <f t="shared" si="74"/>
        <v>7</v>
      </c>
      <c r="N913" s="5">
        <f t="shared" si="73"/>
        <v>2013</v>
      </c>
      <c r="O913" s="2">
        <v>0</v>
      </c>
      <c r="P913">
        <v>8</v>
      </c>
      <c r="T913" t="s">
        <v>32</v>
      </c>
      <c r="U913" s="6" t="s">
        <v>40</v>
      </c>
    </row>
    <row r="914" spans="1:21" x14ac:dyDescent="0.25">
      <c r="A914" t="s">
        <v>29</v>
      </c>
      <c r="B914" t="s">
        <v>30</v>
      </c>
      <c r="C914">
        <v>2</v>
      </c>
      <c r="D914">
        <v>90</v>
      </c>
      <c r="E914">
        <v>34</v>
      </c>
      <c r="F914">
        <v>88101</v>
      </c>
      <c r="G914">
        <v>2</v>
      </c>
      <c r="H914">
        <v>7</v>
      </c>
      <c r="I914">
        <v>105</v>
      </c>
      <c r="J914">
        <v>143</v>
      </c>
      <c r="K914" s="1">
        <v>41464</v>
      </c>
      <c r="L914" s="5">
        <f t="shared" si="72"/>
        <v>9</v>
      </c>
      <c r="M914" s="5">
        <f t="shared" si="74"/>
        <v>7</v>
      </c>
      <c r="N914" s="5">
        <f t="shared" si="73"/>
        <v>2013</v>
      </c>
      <c r="O914" s="2">
        <v>0</v>
      </c>
      <c r="P914">
        <v>1.6</v>
      </c>
    </row>
    <row r="915" spans="1:21" x14ac:dyDescent="0.25">
      <c r="A915" t="s">
        <v>29</v>
      </c>
      <c r="B915" t="s">
        <v>30</v>
      </c>
      <c r="C915">
        <v>2</v>
      </c>
      <c r="D915">
        <v>90</v>
      </c>
      <c r="E915">
        <v>34</v>
      </c>
      <c r="F915">
        <v>88101</v>
      </c>
      <c r="G915">
        <v>2</v>
      </c>
      <c r="H915">
        <v>7</v>
      </c>
      <c r="I915">
        <v>105</v>
      </c>
      <c r="J915">
        <v>143</v>
      </c>
      <c r="K915" s="1">
        <v>41470</v>
      </c>
      <c r="L915" s="5">
        <f t="shared" si="72"/>
        <v>15</v>
      </c>
      <c r="M915" s="5">
        <f t="shared" si="74"/>
        <v>7</v>
      </c>
      <c r="N915" s="5">
        <f t="shared" si="73"/>
        <v>2013</v>
      </c>
      <c r="O915" s="2">
        <v>0</v>
      </c>
      <c r="Q915" t="s">
        <v>41</v>
      </c>
    </row>
    <row r="916" spans="1:21" x14ac:dyDescent="0.25">
      <c r="A916" t="s">
        <v>29</v>
      </c>
      <c r="B916" t="s">
        <v>30</v>
      </c>
      <c r="C916">
        <v>2</v>
      </c>
      <c r="D916">
        <v>90</v>
      </c>
      <c r="E916">
        <v>34</v>
      </c>
      <c r="F916">
        <v>88101</v>
      </c>
      <c r="G916">
        <v>2</v>
      </c>
      <c r="H916">
        <v>7</v>
      </c>
      <c r="I916">
        <v>105</v>
      </c>
      <c r="J916">
        <v>143</v>
      </c>
      <c r="K916" s="1">
        <v>41476</v>
      </c>
      <c r="L916" s="5">
        <f t="shared" si="72"/>
        <v>21</v>
      </c>
      <c r="M916" s="5">
        <f t="shared" si="74"/>
        <v>7</v>
      </c>
      <c r="N916" s="5">
        <f t="shared" si="73"/>
        <v>2013</v>
      </c>
      <c r="O916" s="2">
        <v>0</v>
      </c>
      <c r="P916">
        <v>1.5</v>
      </c>
    </row>
    <row r="917" spans="1:21" x14ac:dyDescent="0.25">
      <c r="A917" t="s">
        <v>29</v>
      </c>
      <c r="B917" t="s">
        <v>30</v>
      </c>
      <c r="C917">
        <v>2</v>
      </c>
      <c r="D917">
        <v>90</v>
      </c>
      <c r="E917">
        <v>34</v>
      </c>
      <c r="F917">
        <v>88101</v>
      </c>
      <c r="G917">
        <v>2</v>
      </c>
      <c r="H917">
        <v>7</v>
      </c>
      <c r="I917">
        <v>105</v>
      </c>
      <c r="J917">
        <v>143</v>
      </c>
      <c r="K917" s="1">
        <v>41482</v>
      </c>
      <c r="L917" s="5">
        <f t="shared" si="72"/>
        <v>27</v>
      </c>
      <c r="M917" s="5">
        <f t="shared" si="74"/>
        <v>7</v>
      </c>
      <c r="N917" s="5">
        <f t="shared" si="73"/>
        <v>2013</v>
      </c>
      <c r="O917" s="2">
        <v>0</v>
      </c>
      <c r="P917">
        <v>3.3</v>
      </c>
    </row>
    <row r="918" spans="1:21" x14ac:dyDescent="0.25">
      <c r="A918" t="s">
        <v>29</v>
      </c>
      <c r="B918" t="s">
        <v>30</v>
      </c>
      <c r="C918">
        <v>2</v>
      </c>
      <c r="D918">
        <v>90</v>
      </c>
      <c r="E918">
        <v>34</v>
      </c>
      <c r="F918">
        <v>88101</v>
      </c>
      <c r="G918">
        <v>2</v>
      </c>
      <c r="H918">
        <v>7</v>
      </c>
      <c r="I918">
        <v>105</v>
      </c>
      <c r="J918">
        <v>143</v>
      </c>
      <c r="K918" s="1">
        <v>41488</v>
      </c>
      <c r="L918" s="5">
        <f t="shared" si="72"/>
        <v>2</v>
      </c>
      <c r="M918" s="5">
        <f t="shared" si="74"/>
        <v>8</v>
      </c>
      <c r="N918" s="5">
        <f t="shared" si="73"/>
        <v>2013</v>
      </c>
      <c r="O918" s="2">
        <v>0</v>
      </c>
      <c r="P918">
        <v>7.5</v>
      </c>
    </row>
    <row r="919" spans="1:21" x14ac:dyDescent="0.25">
      <c r="A919" t="s">
        <v>29</v>
      </c>
      <c r="B919" t="s">
        <v>30</v>
      </c>
      <c r="C919">
        <v>2</v>
      </c>
      <c r="D919">
        <v>90</v>
      </c>
      <c r="E919">
        <v>34</v>
      </c>
      <c r="F919">
        <v>88101</v>
      </c>
      <c r="G919">
        <v>2</v>
      </c>
      <c r="H919">
        <v>7</v>
      </c>
      <c r="I919">
        <v>105</v>
      </c>
      <c r="J919">
        <v>143</v>
      </c>
      <c r="K919" s="1">
        <v>41494</v>
      </c>
      <c r="L919" s="5">
        <f t="shared" si="72"/>
        <v>8</v>
      </c>
      <c r="M919" s="5">
        <f t="shared" si="74"/>
        <v>8</v>
      </c>
      <c r="N919" s="5">
        <f t="shared" si="73"/>
        <v>2013</v>
      </c>
      <c r="O919" s="2">
        <v>0</v>
      </c>
      <c r="P919">
        <v>11.9</v>
      </c>
      <c r="T919" t="s">
        <v>32</v>
      </c>
      <c r="U919" s="6" t="s">
        <v>40</v>
      </c>
    </row>
    <row r="920" spans="1:21" x14ac:dyDescent="0.25">
      <c r="A920" t="s">
        <v>29</v>
      </c>
      <c r="B920" t="s">
        <v>30</v>
      </c>
      <c r="C920">
        <v>2</v>
      </c>
      <c r="D920">
        <v>90</v>
      </c>
      <c r="E920">
        <v>34</v>
      </c>
      <c r="F920">
        <v>88101</v>
      </c>
      <c r="G920">
        <v>2</v>
      </c>
      <c r="H920">
        <v>7</v>
      </c>
      <c r="I920">
        <v>105</v>
      </c>
      <c r="J920">
        <v>143</v>
      </c>
      <c r="K920" s="1">
        <v>41500</v>
      </c>
      <c r="L920" s="5">
        <f t="shared" si="72"/>
        <v>14</v>
      </c>
      <c r="M920" s="5">
        <f t="shared" si="74"/>
        <v>8</v>
      </c>
      <c r="N920" s="5">
        <f t="shared" si="73"/>
        <v>2013</v>
      </c>
      <c r="O920" s="2">
        <v>0</v>
      </c>
      <c r="P920">
        <v>22.6</v>
      </c>
      <c r="T920" t="s">
        <v>32</v>
      </c>
      <c r="U920" s="6" t="s">
        <v>36</v>
      </c>
    </row>
    <row r="921" spans="1:21" x14ac:dyDescent="0.25">
      <c r="A921" t="s">
        <v>29</v>
      </c>
      <c r="B921" t="s">
        <v>30</v>
      </c>
      <c r="C921">
        <v>2</v>
      </c>
      <c r="D921">
        <v>90</v>
      </c>
      <c r="E921">
        <v>34</v>
      </c>
      <c r="F921">
        <v>88101</v>
      </c>
      <c r="G921">
        <v>2</v>
      </c>
      <c r="H921">
        <v>7</v>
      </c>
      <c r="I921">
        <v>105</v>
      </c>
      <c r="J921">
        <v>143</v>
      </c>
      <c r="K921" s="1">
        <v>41506</v>
      </c>
      <c r="L921" s="5">
        <f t="shared" si="72"/>
        <v>20</v>
      </c>
      <c r="M921" s="5">
        <f t="shared" si="74"/>
        <v>8</v>
      </c>
      <c r="N921" s="5">
        <f t="shared" si="73"/>
        <v>2013</v>
      </c>
      <c r="O921" s="2">
        <v>0</v>
      </c>
      <c r="P921">
        <v>3.5</v>
      </c>
    </row>
    <row r="922" spans="1:21" x14ac:dyDescent="0.25">
      <c r="A922" t="s">
        <v>29</v>
      </c>
      <c r="B922" t="s">
        <v>30</v>
      </c>
      <c r="C922">
        <v>2</v>
      </c>
      <c r="D922">
        <v>90</v>
      </c>
      <c r="E922">
        <v>34</v>
      </c>
      <c r="F922">
        <v>88101</v>
      </c>
      <c r="G922">
        <v>2</v>
      </c>
      <c r="H922">
        <v>7</v>
      </c>
      <c r="I922">
        <v>105</v>
      </c>
      <c r="J922">
        <v>143</v>
      </c>
      <c r="K922" s="1">
        <v>41512</v>
      </c>
      <c r="L922" s="5">
        <f t="shared" si="72"/>
        <v>26</v>
      </c>
      <c r="M922" s="5">
        <f t="shared" si="74"/>
        <v>8</v>
      </c>
      <c r="N922" s="5">
        <f t="shared" si="73"/>
        <v>2013</v>
      </c>
      <c r="O922" s="2">
        <v>0</v>
      </c>
      <c r="P922">
        <v>4.8</v>
      </c>
    </row>
    <row r="923" spans="1:21" x14ac:dyDescent="0.25">
      <c r="A923" t="s">
        <v>29</v>
      </c>
      <c r="B923" t="s">
        <v>30</v>
      </c>
      <c r="C923">
        <v>2</v>
      </c>
      <c r="D923">
        <v>90</v>
      </c>
      <c r="E923">
        <v>34</v>
      </c>
      <c r="F923">
        <v>88101</v>
      </c>
      <c r="G923">
        <v>2</v>
      </c>
      <c r="H923">
        <v>7</v>
      </c>
      <c r="I923">
        <v>105</v>
      </c>
      <c r="J923">
        <v>143</v>
      </c>
      <c r="K923" s="1">
        <v>41794</v>
      </c>
      <c r="L923" s="5">
        <f t="shared" si="72"/>
        <v>4</v>
      </c>
      <c r="M923" s="5">
        <f t="shared" ref="M923:M938" si="75">MONTH(K923)</f>
        <v>6</v>
      </c>
      <c r="N923" s="5">
        <f t="shared" si="73"/>
        <v>2014</v>
      </c>
      <c r="O923" s="2">
        <v>0</v>
      </c>
      <c r="P923">
        <v>3.5</v>
      </c>
    </row>
    <row r="924" spans="1:21" x14ac:dyDescent="0.25">
      <c r="A924" t="s">
        <v>29</v>
      </c>
      <c r="B924" t="s">
        <v>30</v>
      </c>
      <c r="C924">
        <v>2</v>
      </c>
      <c r="D924">
        <v>90</v>
      </c>
      <c r="E924">
        <v>34</v>
      </c>
      <c r="F924">
        <v>88101</v>
      </c>
      <c r="G924">
        <v>2</v>
      </c>
      <c r="H924">
        <v>7</v>
      </c>
      <c r="I924">
        <v>105</v>
      </c>
      <c r="J924">
        <v>143</v>
      </c>
      <c r="K924" s="1">
        <v>41800</v>
      </c>
      <c r="L924" s="5">
        <f t="shared" si="72"/>
        <v>10</v>
      </c>
      <c r="M924" s="5">
        <f t="shared" si="75"/>
        <v>6</v>
      </c>
      <c r="N924" s="5">
        <f t="shared" si="73"/>
        <v>2014</v>
      </c>
      <c r="O924" s="2">
        <v>0</v>
      </c>
      <c r="P924">
        <v>1.8</v>
      </c>
    </row>
    <row r="925" spans="1:21" x14ac:dyDescent="0.25">
      <c r="A925" t="s">
        <v>29</v>
      </c>
      <c r="B925" t="s">
        <v>30</v>
      </c>
      <c r="C925">
        <v>2</v>
      </c>
      <c r="D925">
        <v>90</v>
      </c>
      <c r="E925">
        <v>34</v>
      </c>
      <c r="F925">
        <v>88101</v>
      </c>
      <c r="G925">
        <v>2</v>
      </c>
      <c r="H925">
        <v>7</v>
      </c>
      <c r="I925">
        <v>105</v>
      </c>
      <c r="J925">
        <v>143</v>
      </c>
      <c r="K925" s="1">
        <v>41806</v>
      </c>
      <c r="L925" s="5">
        <f t="shared" si="72"/>
        <v>16</v>
      </c>
      <c r="M925" s="5">
        <f t="shared" si="75"/>
        <v>6</v>
      </c>
      <c r="N925" s="5">
        <f t="shared" si="73"/>
        <v>2014</v>
      </c>
      <c r="O925" s="2">
        <v>0</v>
      </c>
      <c r="P925">
        <v>3.2</v>
      </c>
    </row>
    <row r="926" spans="1:21" x14ac:dyDescent="0.25">
      <c r="A926" t="s">
        <v>29</v>
      </c>
      <c r="B926" t="s">
        <v>30</v>
      </c>
      <c r="C926">
        <v>2</v>
      </c>
      <c r="D926">
        <v>90</v>
      </c>
      <c r="E926">
        <v>34</v>
      </c>
      <c r="F926">
        <v>88101</v>
      </c>
      <c r="G926">
        <v>2</v>
      </c>
      <c r="H926">
        <v>7</v>
      </c>
      <c r="I926">
        <v>105</v>
      </c>
      <c r="J926">
        <v>143</v>
      </c>
      <c r="K926" s="1">
        <v>41812</v>
      </c>
      <c r="L926" s="5">
        <f t="shared" si="72"/>
        <v>22</v>
      </c>
      <c r="M926" s="5">
        <f t="shared" si="75"/>
        <v>6</v>
      </c>
      <c r="N926" s="5">
        <f t="shared" si="73"/>
        <v>2014</v>
      </c>
      <c r="O926" s="2">
        <v>0</v>
      </c>
      <c r="P926">
        <v>1.8</v>
      </c>
      <c r="U926">
        <v>2</v>
      </c>
    </row>
    <row r="927" spans="1:21" x14ac:dyDescent="0.25">
      <c r="A927" t="s">
        <v>29</v>
      </c>
      <c r="B927" t="s">
        <v>30</v>
      </c>
      <c r="C927">
        <v>2</v>
      </c>
      <c r="D927">
        <v>90</v>
      </c>
      <c r="E927">
        <v>34</v>
      </c>
      <c r="F927">
        <v>88101</v>
      </c>
      <c r="G927">
        <v>2</v>
      </c>
      <c r="H927">
        <v>7</v>
      </c>
      <c r="I927">
        <v>105</v>
      </c>
      <c r="J927">
        <v>143</v>
      </c>
      <c r="K927" s="1">
        <v>41818</v>
      </c>
      <c r="L927" s="5">
        <f t="shared" si="72"/>
        <v>28</v>
      </c>
      <c r="M927" s="5">
        <f t="shared" si="75"/>
        <v>6</v>
      </c>
      <c r="N927" s="5">
        <f t="shared" si="73"/>
        <v>2014</v>
      </c>
      <c r="O927" s="2">
        <v>0</v>
      </c>
      <c r="P927">
        <v>3</v>
      </c>
    </row>
    <row r="928" spans="1:21" x14ac:dyDescent="0.25">
      <c r="A928" t="s">
        <v>29</v>
      </c>
      <c r="B928" t="s">
        <v>30</v>
      </c>
      <c r="C928">
        <v>2</v>
      </c>
      <c r="D928">
        <v>90</v>
      </c>
      <c r="E928">
        <v>34</v>
      </c>
      <c r="F928">
        <v>88101</v>
      </c>
      <c r="G928">
        <v>2</v>
      </c>
      <c r="H928">
        <v>7</v>
      </c>
      <c r="I928">
        <v>105</v>
      </c>
      <c r="J928">
        <v>143</v>
      </c>
      <c r="K928" s="1">
        <v>41824</v>
      </c>
      <c r="L928" s="5">
        <f t="shared" si="72"/>
        <v>4</v>
      </c>
      <c r="M928" s="5">
        <f t="shared" si="75"/>
        <v>7</v>
      </c>
      <c r="N928" s="5">
        <f t="shared" si="73"/>
        <v>2014</v>
      </c>
      <c r="O928" s="2">
        <v>0</v>
      </c>
      <c r="P928">
        <v>4.9000000000000004</v>
      </c>
    </row>
    <row r="929" spans="1:22" x14ac:dyDescent="0.25">
      <c r="A929" t="s">
        <v>29</v>
      </c>
      <c r="B929" t="s">
        <v>30</v>
      </c>
      <c r="C929">
        <v>2</v>
      </c>
      <c r="D929">
        <v>90</v>
      </c>
      <c r="E929">
        <v>34</v>
      </c>
      <c r="F929">
        <v>88101</v>
      </c>
      <c r="G929">
        <v>2</v>
      </c>
      <c r="H929">
        <v>7</v>
      </c>
      <c r="I929">
        <v>105</v>
      </c>
      <c r="J929">
        <v>143</v>
      </c>
      <c r="K929" s="1">
        <v>41830</v>
      </c>
      <c r="L929" s="5">
        <f t="shared" si="72"/>
        <v>10</v>
      </c>
      <c r="M929" s="5">
        <f t="shared" si="75"/>
        <v>7</v>
      </c>
      <c r="N929" s="5">
        <f t="shared" si="73"/>
        <v>2014</v>
      </c>
      <c r="O929" s="2">
        <v>0</v>
      </c>
      <c r="P929">
        <v>3.2</v>
      </c>
    </row>
    <row r="930" spans="1:22" x14ac:dyDescent="0.25">
      <c r="A930" t="s">
        <v>29</v>
      </c>
      <c r="B930" t="s">
        <v>30</v>
      </c>
      <c r="C930">
        <v>2</v>
      </c>
      <c r="D930">
        <v>90</v>
      </c>
      <c r="E930">
        <v>34</v>
      </c>
      <c r="F930">
        <v>88101</v>
      </c>
      <c r="G930">
        <v>2</v>
      </c>
      <c r="H930">
        <v>7</v>
      </c>
      <c r="I930">
        <v>105</v>
      </c>
      <c r="J930">
        <v>143</v>
      </c>
      <c r="K930" s="1">
        <v>41836</v>
      </c>
      <c r="L930" s="5">
        <f t="shared" si="72"/>
        <v>16</v>
      </c>
      <c r="M930" s="5">
        <f t="shared" si="75"/>
        <v>7</v>
      </c>
      <c r="N930" s="5">
        <f t="shared" si="73"/>
        <v>2014</v>
      </c>
      <c r="O930" s="2">
        <v>0</v>
      </c>
      <c r="P930">
        <v>3.2</v>
      </c>
    </row>
    <row r="931" spans="1:22" x14ac:dyDescent="0.25">
      <c r="A931" t="s">
        <v>29</v>
      </c>
      <c r="B931" t="s">
        <v>30</v>
      </c>
      <c r="C931">
        <v>2</v>
      </c>
      <c r="D931">
        <v>90</v>
      </c>
      <c r="E931">
        <v>34</v>
      </c>
      <c r="F931">
        <v>88101</v>
      </c>
      <c r="G931">
        <v>2</v>
      </c>
      <c r="H931">
        <v>7</v>
      </c>
      <c r="I931">
        <v>105</v>
      </c>
      <c r="J931">
        <v>143</v>
      </c>
      <c r="K931" s="1">
        <v>41842</v>
      </c>
      <c r="L931" s="5">
        <f t="shared" si="72"/>
        <v>22</v>
      </c>
      <c r="M931" s="5">
        <f t="shared" si="75"/>
        <v>7</v>
      </c>
      <c r="N931" s="5">
        <f t="shared" si="73"/>
        <v>2014</v>
      </c>
      <c r="O931" s="2">
        <v>0</v>
      </c>
      <c r="P931">
        <v>3.4</v>
      </c>
    </row>
    <row r="932" spans="1:22" x14ac:dyDescent="0.25">
      <c r="A932" t="s">
        <v>29</v>
      </c>
      <c r="B932" t="s">
        <v>30</v>
      </c>
      <c r="C932">
        <v>2</v>
      </c>
      <c r="D932">
        <v>90</v>
      </c>
      <c r="E932">
        <v>34</v>
      </c>
      <c r="F932">
        <v>88101</v>
      </c>
      <c r="G932">
        <v>2</v>
      </c>
      <c r="H932">
        <v>7</v>
      </c>
      <c r="I932">
        <v>105</v>
      </c>
      <c r="J932">
        <v>143</v>
      </c>
      <c r="K932" s="1">
        <v>41848</v>
      </c>
      <c r="L932" s="5">
        <f t="shared" si="72"/>
        <v>28</v>
      </c>
      <c r="M932" s="5">
        <f t="shared" si="75"/>
        <v>7</v>
      </c>
      <c r="N932" s="5">
        <f t="shared" si="73"/>
        <v>2014</v>
      </c>
      <c r="O932" s="2">
        <v>0</v>
      </c>
      <c r="P932">
        <v>2.2000000000000002</v>
      </c>
    </row>
    <row r="933" spans="1:22" x14ac:dyDescent="0.25">
      <c r="A933" t="s">
        <v>29</v>
      </c>
      <c r="B933" t="s">
        <v>30</v>
      </c>
      <c r="C933">
        <v>2</v>
      </c>
      <c r="D933">
        <v>90</v>
      </c>
      <c r="E933">
        <v>34</v>
      </c>
      <c r="F933">
        <v>88101</v>
      </c>
      <c r="G933">
        <v>2</v>
      </c>
      <c r="H933">
        <v>7</v>
      </c>
      <c r="I933">
        <v>105</v>
      </c>
      <c r="J933">
        <v>143</v>
      </c>
      <c r="K933" s="1">
        <v>41854</v>
      </c>
      <c r="L933" s="5">
        <f t="shared" si="72"/>
        <v>3</v>
      </c>
      <c r="M933" s="5">
        <f t="shared" si="75"/>
        <v>8</v>
      </c>
      <c r="N933" s="5">
        <f t="shared" si="73"/>
        <v>2014</v>
      </c>
      <c r="O933" s="2">
        <v>0</v>
      </c>
      <c r="P933">
        <v>3.1</v>
      </c>
    </row>
    <row r="934" spans="1:22" x14ac:dyDescent="0.25">
      <c r="A934" t="s">
        <v>29</v>
      </c>
      <c r="B934" t="s">
        <v>30</v>
      </c>
      <c r="C934">
        <v>2</v>
      </c>
      <c r="D934">
        <v>90</v>
      </c>
      <c r="E934">
        <v>34</v>
      </c>
      <c r="F934">
        <v>88101</v>
      </c>
      <c r="G934">
        <v>2</v>
      </c>
      <c r="H934">
        <v>7</v>
      </c>
      <c r="I934">
        <v>105</v>
      </c>
      <c r="J934">
        <v>143</v>
      </c>
      <c r="K934" s="1">
        <v>41860</v>
      </c>
      <c r="L934" s="5">
        <f t="shared" si="72"/>
        <v>9</v>
      </c>
      <c r="M934" s="5">
        <f t="shared" si="75"/>
        <v>8</v>
      </c>
      <c r="N934" s="5">
        <f t="shared" si="73"/>
        <v>2014</v>
      </c>
      <c r="O934" s="2">
        <v>0</v>
      </c>
      <c r="P934">
        <v>3.2</v>
      </c>
    </row>
    <row r="935" spans="1:22" x14ac:dyDescent="0.25">
      <c r="A935" t="s">
        <v>29</v>
      </c>
      <c r="B935" t="s">
        <v>30</v>
      </c>
      <c r="C935">
        <v>2</v>
      </c>
      <c r="D935">
        <v>90</v>
      </c>
      <c r="E935">
        <v>34</v>
      </c>
      <c r="F935">
        <v>88101</v>
      </c>
      <c r="G935">
        <v>2</v>
      </c>
      <c r="H935">
        <v>7</v>
      </c>
      <c r="I935">
        <v>105</v>
      </c>
      <c r="J935">
        <v>143</v>
      </c>
      <c r="K935" s="1">
        <v>41863</v>
      </c>
      <c r="L935" s="5">
        <f t="shared" si="72"/>
        <v>12</v>
      </c>
      <c r="M935" s="5">
        <f t="shared" si="75"/>
        <v>8</v>
      </c>
      <c r="N935" s="5">
        <f t="shared" si="73"/>
        <v>2014</v>
      </c>
      <c r="O935" s="2">
        <v>0</v>
      </c>
      <c r="P935">
        <v>3.4</v>
      </c>
      <c r="U935">
        <v>1</v>
      </c>
      <c r="V935" t="s">
        <v>31</v>
      </c>
    </row>
    <row r="936" spans="1:22" x14ac:dyDescent="0.25">
      <c r="A936" t="s">
        <v>29</v>
      </c>
      <c r="B936" t="s">
        <v>30</v>
      </c>
      <c r="C936">
        <v>2</v>
      </c>
      <c r="D936">
        <v>90</v>
      </c>
      <c r="E936">
        <v>34</v>
      </c>
      <c r="F936">
        <v>88101</v>
      </c>
      <c r="G936">
        <v>2</v>
      </c>
      <c r="H936">
        <v>7</v>
      </c>
      <c r="I936">
        <v>105</v>
      </c>
      <c r="J936">
        <v>143</v>
      </c>
      <c r="K936" s="1">
        <v>41866</v>
      </c>
      <c r="L936" s="5">
        <f t="shared" si="72"/>
        <v>15</v>
      </c>
      <c r="M936" s="5">
        <f t="shared" si="75"/>
        <v>8</v>
      </c>
      <c r="N936" s="5">
        <f t="shared" si="73"/>
        <v>2014</v>
      </c>
      <c r="O936" s="2">
        <v>0</v>
      </c>
      <c r="P936">
        <v>2.8</v>
      </c>
    </row>
    <row r="937" spans="1:22" x14ac:dyDescent="0.25">
      <c r="A937" t="s">
        <v>29</v>
      </c>
      <c r="B937" t="s">
        <v>30</v>
      </c>
      <c r="C937">
        <v>2</v>
      </c>
      <c r="D937">
        <v>90</v>
      </c>
      <c r="E937">
        <v>34</v>
      </c>
      <c r="F937">
        <v>88101</v>
      </c>
      <c r="G937">
        <v>2</v>
      </c>
      <c r="H937">
        <v>7</v>
      </c>
      <c r="I937">
        <v>105</v>
      </c>
      <c r="J937">
        <v>143</v>
      </c>
      <c r="K937" s="1">
        <v>41872</v>
      </c>
      <c r="L937" s="5">
        <f t="shared" si="72"/>
        <v>21</v>
      </c>
      <c r="M937" s="5">
        <f t="shared" si="75"/>
        <v>8</v>
      </c>
      <c r="N937" s="5">
        <f t="shared" si="73"/>
        <v>2014</v>
      </c>
      <c r="O937" s="2">
        <v>0</v>
      </c>
      <c r="P937">
        <v>2</v>
      </c>
    </row>
    <row r="938" spans="1:22" x14ac:dyDescent="0.25">
      <c r="A938" t="s">
        <v>29</v>
      </c>
      <c r="B938" t="s">
        <v>30</v>
      </c>
      <c r="C938">
        <v>2</v>
      </c>
      <c r="D938">
        <v>90</v>
      </c>
      <c r="E938">
        <v>34</v>
      </c>
      <c r="F938">
        <v>88101</v>
      </c>
      <c r="G938">
        <v>2</v>
      </c>
      <c r="H938">
        <v>7</v>
      </c>
      <c r="I938">
        <v>105</v>
      </c>
      <c r="J938">
        <v>143</v>
      </c>
      <c r="K938" s="1">
        <v>41878</v>
      </c>
      <c r="L938" s="5">
        <f t="shared" si="72"/>
        <v>27</v>
      </c>
      <c r="M938" s="5">
        <f t="shared" si="75"/>
        <v>8</v>
      </c>
      <c r="N938" s="5">
        <f t="shared" si="73"/>
        <v>2014</v>
      </c>
      <c r="O938" s="2">
        <v>0</v>
      </c>
      <c r="P938">
        <v>3.2</v>
      </c>
    </row>
    <row r="939" spans="1:22" x14ac:dyDescent="0.25">
      <c r="A939" t="s">
        <v>29</v>
      </c>
      <c r="B939" t="s">
        <v>30</v>
      </c>
      <c r="C939">
        <v>2</v>
      </c>
      <c r="D939">
        <v>90</v>
      </c>
      <c r="E939">
        <v>34</v>
      </c>
      <c r="F939">
        <v>88101</v>
      </c>
      <c r="G939">
        <v>2</v>
      </c>
      <c r="H939">
        <v>7</v>
      </c>
      <c r="I939">
        <v>105</v>
      </c>
      <c r="J939">
        <v>143</v>
      </c>
      <c r="K939" s="1">
        <v>42160</v>
      </c>
      <c r="L939" s="5">
        <f t="shared" si="72"/>
        <v>5</v>
      </c>
      <c r="M939" s="5">
        <f t="shared" ref="M939:M955" si="76">MONTH(K939)</f>
        <v>6</v>
      </c>
      <c r="N939" s="5">
        <f t="shared" si="73"/>
        <v>2015</v>
      </c>
      <c r="O939" s="2">
        <v>0</v>
      </c>
      <c r="P939">
        <v>7.9</v>
      </c>
      <c r="U939">
        <v>1</v>
      </c>
    </row>
    <row r="940" spans="1:22" x14ac:dyDescent="0.25">
      <c r="A940" t="s">
        <v>29</v>
      </c>
      <c r="B940" t="s">
        <v>30</v>
      </c>
      <c r="C940">
        <v>2</v>
      </c>
      <c r="D940">
        <v>90</v>
      </c>
      <c r="E940">
        <v>34</v>
      </c>
      <c r="F940">
        <v>88101</v>
      </c>
      <c r="G940">
        <v>2</v>
      </c>
      <c r="H940">
        <v>7</v>
      </c>
      <c r="I940">
        <v>105</v>
      </c>
      <c r="J940">
        <v>143</v>
      </c>
      <c r="K940" s="1">
        <v>42166</v>
      </c>
      <c r="L940" s="5">
        <f t="shared" si="72"/>
        <v>11</v>
      </c>
      <c r="M940" s="5">
        <f t="shared" si="76"/>
        <v>6</v>
      </c>
      <c r="N940" s="5">
        <f t="shared" si="73"/>
        <v>2015</v>
      </c>
      <c r="O940" s="2">
        <v>0</v>
      </c>
      <c r="P940">
        <v>2.5</v>
      </c>
    </row>
    <row r="941" spans="1:22" x14ac:dyDescent="0.25">
      <c r="A941" t="s">
        <v>29</v>
      </c>
      <c r="B941" t="s">
        <v>30</v>
      </c>
      <c r="C941">
        <v>2</v>
      </c>
      <c r="D941">
        <v>90</v>
      </c>
      <c r="E941">
        <v>34</v>
      </c>
      <c r="F941">
        <v>88101</v>
      </c>
      <c r="G941">
        <v>2</v>
      </c>
      <c r="H941">
        <v>7</v>
      </c>
      <c r="I941">
        <v>105</v>
      </c>
      <c r="J941">
        <v>143</v>
      </c>
      <c r="K941" s="1">
        <v>42172</v>
      </c>
      <c r="L941" s="5">
        <f t="shared" si="72"/>
        <v>17</v>
      </c>
      <c r="M941" s="5">
        <f t="shared" si="76"/>
        <v>6</v>
      </c>
      <c r="N941" s="5">
        <f t="shared" si="73"/>
        <v>2015</v>
      </c>
      <c r="O941" s="2">
        <v>0</v>
      </c>
      <c r="P941">
        <v>9.5</v>
      </c>
    </row>
    <row r="942" spans="1:22" x14ac:dyDescent="0.25">
      <c r="A942" t="s">
        <v>29</v>
      </c>
      <c r="B942" t="s">
        <v>30</v>
      </c>
      <c r="C942">
        <v>2</v>
      </c>
      <c r="D942">
        <v>90</v>
      </c>
      <c r="E942">
        <v>34</v>
      </c>
      <c r="F942">
        <v>88101</v>
      </c>
      <c r="G942">
        <v>2</v>
      </c>
      <c r="H942">
        <v>7</v>
      </c>
      <c r="I942">
        <v>105</v>
      </c>
      <c r="J942">
        <v>143</v>
      </c>
      <c r="K942" s="1">
        <v>42178</v>
      </c>
      <c r="L942" s="5">
        <f t="shared" si="72"/>
        <v>23</v>
      </c>
      <c r="M942" s="5">
        <f t="shared" si="76"/>
        <v>6</v>
      </c>
      <c r="N942" s="5">
        <f t="shared" si="73"/>
        <v>2015</v>
      </c>
      <c r="O942" s="2">
        <v>0</v>
      </c>
      <c r="P942">
        <v>76.900000000000006</v>
      </c>
      <c r="T942" t="s">
        <v>32</v>
      </c>
      <c r="U942" s="6" t="s">
        <v>36</v>
      </c>
    </row>
    <row r="943" spans="1:22" x14ac:dyDescent="0.25">
      <c r="A943" t="s">
        <v>29</v>
      </c>
      <c r="B943" t="s">
        <v>30</v>
      </c>
      <c r="C943">
        <v>2</v>
      </c>
      <c r="D943">
        <v>90</v>
      </c>
      <c r="E943">
        <v>34</v>
      </c>
      <c r="F943">
        <v>88101</v>
      </c>
      <c r="G943">
        <v>2</v>
      </c>
      <c r="H943">
        <v>7</v>
      </c>
      <c r="I943">
        <v>105</v>
      </c>
      <c r="J943">
        <v>143</v>
      </c>
      <c r="K943" s="1">
        <v>42184</v>
      </c>
      <c r="L943" s="5">
        <f t="shared" si="72"/>
        <v>29</v>
      </c>
      <c r="M943" s="5">
        <f t="shared" si="76"/>
        <v>6</v>
      </c>
      <c r="N943" s="5">
        <f t="shared" si="73"/>
        <v>2015</v>
      </c>
      <c r="O943" s="2">
        <v>0</v>
      </c>
      <c r="P943">
        <v>9.5</v>
      </c>
    </row>
    <row r="944" spans="1:22" x14ac:dyDescent="0.25">
      <c r="A944" t="s">
        <v>29</v>
      </c>
      <c r="B944" t="s">
        <v>30</v>
      </c>
      <c r="C944">
        <v>2</v>
      </c>
      <c r="D944">
        <v>90</v>
      </c>
      <c r="E944">
        <v>34</v>
      </c>
      <c r="F944">
        <v>88101</v>
      </c>
      <c r="G944">
        <v>2</v>
      </c>
      <c r="H944">
        <v>7</v>
      </c>
      <c r="I944">
        <v>105</v>
      </c>
      <c r="J944">
        <v>143</v>
      </c>
      <c r="K944" s="1">
        <v>42190</v>
      </c>
      <c r="L944" s="5">
        <f t="shared" si="72"/>
        <v>5</v>
      </c>
      <c r="M944" s="5">
        <f t="shared" si="76"/>
        <v>7</v>
      </c>
      <c r="N944" s="5">
        <f t="shared" si="73"/>
        <v>2015</v>
      </c>
      <c r="O944" s="2">
        <v>0</v>
      </c>
      <c r="P944">
        <v>13.5</v>
      </c>
      <c r="T944" t="s">
        <v>32</v>
      </c>
      <c r="U944" s="6" t="s">
        <v>36</v>
      </c>
    </row>
    <row r="945" spans="1:21" x14ac:dyDescent="0.25">
      <c r="A945" t="s">
        <v>29</v>
      </c>
      <c r="B945" t="s">
        <v>30</v>
      </c>
      <c r="C945">
        <v>2</v>
      </c>
      <c r="D945">
        <v>90</v>
      </c>
      <c r="E945">
        <v>34</v>
      </c>
      <c r="F945">
        <v>88101</v>
      </c>
      <c r="G945">
        <v>2</v>
      </c>
      <c r="H945">
        <v>7</v>
      </c>
      <c r="I945">
        <v>105</v>
      </c>
      <c r="J945">
        <v>143</v>
      </c>
      <c r="K945" s="1">
        <v>42196</v>
      </c>
      <c r="L945" s="5">
        <f t="shared" si="72"/>
        <v>11</v>
      </c>
      <c r="M945" s="5">
        <f t="shared" si="76"/>
        <v>7</v>
      </c>
      <c r="N945" s="5">
        <f t="shared" si="73"/>
        <v>2015</v>
      </c>
      <c r="O945" s="2">
        <v>0</v>
      </c>
      <c r="P945">
        <v>5.3</v>
      </c>
    </row>
    <row r="946" spans="1:21" x14ac:dyDescent="0.25">
      <c r="A946" t="s">
        <v>29</v>
      </c>
      <c r="B946" t="s">
        <v>30</v>
      </c>
      <c r="C946">
        <v>2</v>
      </c>
      <c r="D946">
        <v>90</v>
      </c>
      <c r="E946">
        <v>34</v>
      </c>
      <c r="F946">
        <v>88101</v>
      </c>
      <c r="G946">
        <v>2</v>
      </c>
      <c r="H946">
        <v>7</v>
      </c>
      <c r="I946">
        <v>105</v>
      </c>
      <c r="J946">
        <v>143</v>
      </c>
      <c r="K946" s="1">
        <v>42202</v>
      </c>
      <c r="L946" s="5">
        <f t="shared" si="72"/>
        <v>17</v>
      </c>
      <c r="M946" s="5">
        <f t="shared" si="76"/>
        <v>7</v>
      </c>
      <c r="N946" s="5">
        <f t="shared" si="73"/>
        <v>2015</v>
      </c>
      <c r="O946" s="2">
        <v>0</v>
      </c>
      <c r="P946">
        <v>1.6</v>
      </c>
    </row>
    <row r="947" spans="1:21" x14ac:dyDescent="0.25">
      <c r="A947" t="s">
        <v>29</v>
      </c>
      <c r="B947" t="s">
        <v>30</v>
      </c>
      <c r="C947">
        <v>2</v>
      </c>
      <c r="D947">
        <v>90</v>
      </c>
      <c r="E947">
        <v>34</v>
      </c>
      <c r="F947">
        <v>88101</v>
      </c>
      <c r="G947">
        <v>2</v>
      </c>
      <c r="H947">
        <v>7</v>
      </c>
      <c r="I947">
        <v>105</v>
      </c>
      <c r="J947">
        <v>143</v>
      </c>
      <c r="K947" s="1">
        <v>42208</v>
      </c>
      <c r="L947" s="5">
        <f t="shared" si="72"/>
        <v>23</v>
      </c>
      <c r="M947" s="5">
        <f t="shared" si="76"/>
        <v>7</v>
      </c>
      <c r="N947" s="5">
        <f t="shared" si="73"/>
        <v>2015</v>
      </c>
      <c r="O947" s="2">
        <v>0</v>
      </c>
      <c r="P947">
        <v>3.4</v>
      </c>
      <c r="U947">
        <v>1</v>
      </c>
    </row>
    <row r="948" spans="1:21" x14ac:dyDescent="0.25">
      <c r="A948" t="s">
        <v>29</v>
      </c>
      <c r="B948" t="s">
        <v>30</v>
      </c>
      <c r="C948">
        <v>2</v>
      </c>
      <c r="D948">
        <v>90</v>
      </c>
      <c r="E948">
        <v>34</v>
      </c>
      <c r="F948">
        <v>88101</v>
      </c>
      <c r="G948">
        <v>2</v>
      </c>
      <c r="H948">
        <v>7</v>
      </c>
      <c r="I948">
        <v>105</v>
      </c>
      <c r="J948">
        <v>143</v>
      </c>
      <c r="K948" s="1">
        <v>42214</v>
      </c>
      <c r="L948" s="5">
        <f t="shared" si="72"/>
        <v>29</v>
      </c>
      <c r="M948" s="5">
        <f t="shared" si="76"/>
        <v>7</v>
      </c>
      <c r="N948" s="5">
        <f t="shared" si="73"/>
        <v>2015</v>
      </c>
      <c r="O948" s="2">
        <v>0</v>
      </c>
      <c r="P948">
        <v>14.5</v>
      </c>
      <c r="T948" t="s">
        <v>32</v>
      </c>
      <c r="U948" s="6" t="s">
        <v>36</v>
      </c>
    </row>
    <row r="949" spans="1:21" x14ac:dyDescent="0.25">
      <c r="A949" t="s">
        <v>29</v>
      </c>
      <c r="B949" t="s">
        <v>30</v>
      </c>
      <c r="C949">
        <v>2</v>
      </c>
      <c r="D949">
        <v>90</v>
      </c>
      <c r="E949">
        <v>34</v>
      </c>
      <c r="F949">
        <v>88101</v>
      </c>
      <c r="G949">
        <v>2</v>
      </c>
      <c r="H949">
        <v>7</v>
      </c>
      <c r="I949">
        <v>105</v>
      </c>
      <c r="J949">
        <v>143</v>
      </c>
      <c r="K949" s="1">
        <v>42220</v>
      </c>
      <c r="L949" s="5">
        <f t="shared" si="72"/>
        <v>4</v>
      </c>
      <c r="M949" s="5">
        <f t="shared" si="76"/>
        <v>8</v>
      </c>
      <c r="N949" s="5">
        <f t="shared" si="73"/>
        <v>2015</v>
      </c>
      <c r="O949" s="2">
        <v>0</v>
      </c>
      <c r="P949">
        <v>5.5</v>
      </c>
    </row>
    <row r="950" spans="1:21" x14ac:dyDescent="0.25">
      <c r="A950" t="s">
        <v>29</v>
      </c>
      <c r="B950" t="s">
        <v>30</v>
      </c>
      <c r="C950">
        <v>2</v>
      </c>
      <c r="D950">
        <v>90</v>
      </c>
      <c r="E950">
        <v>34</v>
      </c>
      <c r="F950">
        <v>88101</v>
      </c>
      <c r="G950">
        <v>2</v>
      </c>
      <c r="H950">
        <v>7</v>
      </c>
      <c r="I950">
        <v>105</v>
      </c>
      <c r="J950">
        <v>143</v>
      </c>
      <c r="K950" s="1">
        <v>42226</v>
      </c>
      <c r="L950" s="5">
        <f t="shared" si="72"/>
        <v>10</v>
      </c>
      <c r="M950" s="5">
        <f t="shared" si="76"/>
        <v>8</v>
      </c>
      <c r="N950" s="5">
        <f t="shared" si="73"/>
        <v>2015</v>
      </c>
      <c r="O950" s="2">
        <v>0</v>
      </c>
      <c r="P950">
        <v>2.5</v>
      </c>
    </row>
    <row r="951" spans="1:21" x14ac:dyDescent="0.25">
      <c r="A951" t="s">
        <v>29</v>
      </c>
      <c r="B951" t="s">
        <v>30</v>
      </c>
      <c r="C951">
        <v>2</v>
      </c>
      <c r="D951">
        <v>90</v>
      </c>
      <c r="E951">
        <v>34</v>
      </c>
      <c r="F951">
        <v>88101</v>
      </c>
      <c r="G951">
        <v>2</v>
      </c>
      <c r="H951">
        <v>7</v>
      </c>
      <c r="I951">
        <v>105</v>
      </c>
      <c r="J951">
        <v>143</v>
      </c>
      <c r="K951" s="1">
        <v>42232</v>
      </c>
      <c r="L951" s="5">
        <f t="shared" si="72"/>
        <v>16</v>
      </c>
      <c r="M951" s="5">
        <f t="shared" si="76"/>
        <v>8</v>
      </c>
      <c r="N951" s="5">
        <f t="shared" si="73"/>
        <v>2015</v>
      </c>
      <c r="O951" s="2">
        <v>0</v>
      </c>
      <c r="P951">
        <v>2.4</v>
      </c>
    </row>
    <row r="952" spans="1:21" x14ac:dyDescent="0.25">
      <c r="A952" t="s">
        <v>29</v>
      </c>
      <c r="B952" t="s">
        <v>30</v>
      </c>
      <c r="C952">
        <v>2</v>
      </c>
      <c r="D952">
        <v>90</v>
      </c>
      <c r="E952">
        <v>34</v>
      </c>
      <c r="F952">
        <v>88101</v>
      </c>
      <c r="G952">
        <v>2</v>
      </c>
      <c r="H952">
        <v>7</v>
      </c>
      <c r="I952">
        <v>105</v>
      </c>
      <c r="J952">
        <v>143</v>
      </c>
      <c r="K952" s="1">
        <v>42238</v>
      </c>
      <c r="L952" s="5">
        <f t="shared" si="72"/>
        <v>22</v>
      </c>
      <c r="M952" s="5">
        <f t="shared" si="76"/>
        <v>8</v>
      </c>
      <c r="N952" s="5">
        <f t="shared" si="73"/>
        <v>2015</v>
      </c>
      <c r="O952" s="2">
        <v>0</v>
      </c>
      <c r="P952">
        <v>2.2999999999999998</v>
      </c>
      <c r="U952">
        <v>1</v>
      </c>
    </row>
    <row r="953" spans="1:21" x14ac:dyDescent="0.25">
      <c r="A953" t="s">
        <v>29</v>
      </c>
      <c r="B953" t="s">
        <v>30</v>
      </c>
      <c r="C953">
        <v>2</v>
      </c>
      <c r="D953">
        <v>90</v>
      </c>
      <c r="E953">
        <v>34</v>
      </c>
      <c r="F953">
        <v>88101</v>
      </c>
      <c r="G953">
        <v>2</v>
      </c>
      <c r="H953">
        <v>7</v>
      </c>
      <c r="I953">
        <v>105</v>
      </c>
      <c r="J953">
        <v>143</v>
      </c>
      <c r="K953" s="1">
        <v>42244</v>
      </c>
      <c r="L953" s="5">
        <f t="shared" si="72"/>
        <v>28</v>
      </c>
      <c r="M953" s="5">
        <f t="shared" si="76"/>
        <v>8</v>
      </c>
      <c r="N953" s="5">
        <f t="shared" si="73"/>
        <v>2015</v>
      </c>
      <c r="O953" s="2">
        <v>0</v>
      </c>
      <c r="P953">
        <v>1.6</v>
      </c>
    </row>
    <row r="954" spans="1:21" x14ac:dyDescent="0.25">
      <c r="A954" t="s">
        <v>29</v>
      </c>
      <c r="B954" t="s">
        <v>30</v>
      </c>
      <c r="C954">
        <v>2</v>
      </c>
      <c r="D954">
        <v>90</v>
      </c>
      <c r="E954">
        <v>34</v>
      </c>
      <c r="F954">
        <v>88101</v>
      </c>
      <c r="G954">
        <v>2</v>
      </c>
      <c r="H954">
        <v>7</v>
      </c>
      <c r="I954">
        <v>105</v>
      </c>
      <c r="J954">
        <v>143</v>
      </c>
      <c r="K954" s="1">
        <v>42526</v>
      </c>
      <c r="L954" s="5">
        <f t="shared" si="72"/>
        <v>5</v>
      </c>
      <c r="M954" s="5">
        <f t="shared" si="76"/>
        <v>6</v>
      </c>
      <c r="N954" s="5">
        <f t="shared" si="73"/>
        <v>2016</v>
      </c>
      <c r="O954" s="2">
        <v>0</v>
      </c>
      <c r="P954">
        <v>1.7</v>
      </c>
    </row>
    <row r="955" spans="1:21" x14ac:dyDescent="0.25">
      <c r="A955" t="s">
        <v>29</v>
      </c>
      <c r="B955" t="s">
        <v>30</v>
      </c>
      <c r="C955">
        <v>2</v>
      </c>
      <c r="D955">
        <v>90</v>
      </c>
      <c r="E955">
        <v>34</v>
      </c>
      <c r="F955">
        <v>88101</v>
      </c>
      <c r="G955">
        <v>2</v>
      </c>
      <c r="H955">
        <v>7</v>
      </c>
      <c r="I955">
        <v>105</v>
      </c>
      <c r="J955">
        <v>143</v>
      </c>
      <c r="K955" s="1">
        <v>42532</v>
      </c>
      <c r="L955" s="5">
        <f t="shared" si="72"/>
        <v>11</v>
      </c>
      <c r="M955" s="5">
        <f t="shared" si="76"/>
        <v>6</v>
      </c>
      <c r="N955" s="5">
        <f t="shared" si="73"/>
        <v>2016</v>
      </c>
      <c r="O955" s="2">
        <v>0</v>
      </c>
      <c r="P955">
        <v>5</v>
      </c>
    </row>
    <row r="956" spans="1:21" x14ac:dyDescent="0.25">
      <c r="A956" t="s">
        <v>29</v>
      </c>
      <c r="B956" t="s">
        <v>30</v>
      </c>
      <c r="C956">
        <v>2</v>
      </c>
      <c r="D956">
        <v>90</v>
      </c>
      <c r="E956">
        <v>34</v>
      </c>
      <c r="F956">
        <v>88101</v>
      </c>
      <c r="G956">
        <v>2</v>
      </c>
      <c r="H956">
        <v>7</v>
      </c>
      <c r="I956">
        <v>105</v>
      </c>
      <c r="J956">
        <v>143</v>
      </c>
      <c r="K956" s="1">
        <v>42538</v>
      </c>
      <c r="L956" s="5">
        <f t="shared" si="72"/>
        <v>17</v>
      </c>
      <c r="M956" s="5">
        <f t="shared" ref="M956:M974" si="77">MONTH(K956)</f>
        <v>6</v>
      </c>
      <c r="N956" s="5">
        <f t="shared" si="73"/>
        <v>2016</v>
      </c>
      <c r="O956" s="2">
        <v>0</v>
      </c>
      <c r="P956">
        <v>6.5</v>
      </c>
    </row>
    <row r="957" spans="1:21" x14ac:dyDescent="0.25">
      <c r="A957" t="s">
        <v>29</v>
      </c>
      <c r="B957" t="s">
        <v>30</v>
      </c>
      <c r="C957">
        <v>2</v>
      </c>
      <c r="D957">
        <v>90</v>
      </c>
      <c r="E957">
        <v>34</v>
      </c>
      <c r="F957">
        <v>88101</v>
      </c>
      <c r="G957">
        <v>2</v>
      </c>
      <c r="H957">
        <v>7</v>
      </c>
      <c r="I957">
        <v>105</v>
      </c>
      <c r="J957">
        <v>143</v>
      </c>
      <c r="K957" s="1">
        <v>42544</v>
      </c>
      <c r="L957" s="5">
        <f t="shared" si="72"/>
        <v>23</v>
      </c>
      <c r="M957" s="5">
        <f t="shared" si="77"/>
        <v>6</v>
      </c>
      <c r="N957" s="5">
        <f t="shared" si="73"/>
        <v>2016</v>
      </c>
      <c r="O957" s="2">
        <v>0</v>
      </c>
      <c r="P957">
        <v>1.9</v>
      </c>
    </row>
    <row r="958" spans="1:21" x14ac:dyDescent="0.25">
      <c r="A958" t="s">
        <v>29</v>
      </c>
      <c r="B958" t="s">
        <v>30</v>
      </c>
      <c r="C958">
        <v>2</v>
      </c>
      <c r="D958">
        <v>90</v>
      </c>
      <c r="E958">
        <v>34</v>
      </c>
      <c r="F958">
        <v>88101</v>
      </c>
      <c r="G958">
        <v>2</v>
      </c>
      <c r="H958">
        <v>7</v>
      </c>
      <c r="I958">
        <v>105</v>
      </c>
      <c r="J958">
        <v>143</v>
      </c>
      <c r="K958" s="1">
        <v>42550</v>
      </c>
      <c r="L958" s="5">
        <f t="shared" si="72"/>
        <v>29</v>
      </c>
      <c r="M958" s="5">
        <f t="shared" si="77"/>
        <v>6</v>
      </c>
      <c r="N958" s="5">
        <f t="shared" si="73"/>
        <v>2016</v>
      </c>
      <c r="O958" s="2">
        <v>0</v>
      </c>
      <c r="P958">
        <v>3.5</v>
      </c>
    </row>
    <row r="959" spans="1:21" x14ac:dyDescent="0.25">
      <c r="A959" t="s">
        <v>29</v>
      </c>
      <c r="B959" t="s">
        <v>30</v>
      </c>
      <c r="C959">
        <v>2</v>
      </c>
      <c r="D959">
        <v>90</v>
      </c>
      <c r="E959">
        <v>34</v>
      </c>
      <c r="F959">
        <v>88101</v>
      </c>
      <c r="G959">
        <v>2</v>
      </c>
      <c r="H959">
        <v>7</v>
      </c>
      <c r="I959">
        <v>105</v>
      </c>
      <c r="J959">
        <v>143</v>
      </c>
      <c r="K959" s="1">
        <v>42556</v>
      </c>
      <c r="L959" s="5">
        <f t="shared" si="72"/>
        <v>5</v>
      </c>
      <c r="M959" s="5">
        <f t="shared" si="77"/>
        <v>7</v>
      </c>
      <c r="N959" s="5">
        <f t="shared" si="73"/>
        <v>2016</v>
      </c>
      <c r="O959" s="2">
        <v>0</v>
      </c>
      <c r="P959">
        <v>2.9</v>
      </c>
    </row>
    <row r="960" spans="1:21" x14ac:dyDescent="0.25">
      <c r="A960" t="s">
        <v>29</v>
      </c>
      <c r="B960" t="s">
        <v>30</v>
      </c>
      <c r="C960">
        <v>2</v>
      </c>
      <c r="D960">
        <v>90</v>
      </c>
      <c r="E960">
        <v>34</v>
      </c>
      <c r="F960">
        <v>88101</v>
      </c>
      <c r="G960">
        <v>2</v>
      </c>
      <c r="H960">
        <v>7</v>
      </c>
      <c r="I960">
        <v>105</v>
      </c>
      <c r="J960">
        <v>143</v>
      </c>
      <c r="K960" s="1">
        <v>42562</v>
      </c>
      <c r="L960" s="5">
        <f t="shared" si="72"/>
        <v>11</v>
      </c>
      <c r="M960" s="5">
        <f t="shared" si="77"/>
        <v>7</v>
      </c>
      <c r="N960" s="5">
        <f t="shared" si="73"/>
        <v>2016</v>
      </c>
      <c r="O960" s="2">
        <v>0</v>
      </c>
      <c r="P960">
        <v>1.6</v>
      </c>
    </row>
    <row r="961" spans="1:21" x14ac:dyDescent="0.25">
      <c r="A961" t="s">
        <v>29</v>
      </c>
      <c r="B961" t="s">
        <v>30</v>
      </c>
      <c r="C961">
        <v>2</v>
      </c>
      <c r="D961">
        <v>90</v>
      </c>
      <c r="E961">
        <v>34</v>
      </c>
      <c r="F961">
        <v>88101</v>
      </c>
      <c r="G961">
        <v>2</v>
      </c>
      <c r="H961">
        <v>7</v>
      </c>
      <c r="I961">
        <v>105</v>
      </c>
      <c r="J961">
        <v>143</v>
      </c>
      <c r="K961" s="1">
        <v>42568</v>
      </c>
      <c r="L961" s="5">
        <f t="shared" si="72"/>
        <v>17</v>
      </c>
      <c r="M961" s="5">
        <f t="shared" si="77"/>
        <v>7</v>
      </c>
      <c r="N961" s="5">
        <f t="shared" si="73"/>
        <v>2016</v>
      </c>
      <c r="O961" s="2">
        <v>0</v>
      </c>
      <c r="P961">
        <v>6.8</v>
      </c>
      <c r="U961">
        <v>1</v>
      </c>
    </row>
    <row r="962" spans="1:21" x14ac:dyDescent="0.25">
      <c r="A962" t="s">
        <v>29</v>
      </c>
      <c r="B962" t="s">
        <v>30</v>
      </c>
      <c r="C962">
        <v>2</v>
      </c>
      <c r="D962">
        <v>90</v>
      </c>
      <c r="E962">
        <v>34</v>
      </c>
      <c r="F962">
        <v>88101</v>
      </c>
      <c r="G962">
        <v>2</v>
      </c>
      <c r="H962">
        <v>7</v>
      </c>
      <c r="I962">
        <v>105</v>
      </c>
      <c r="J962">
        <v>143</v>
      </c>
      <c r="K962" s="1">
        <v>42574</v>
      </c>
      <c r="L962" s="5">
        <f t="shared" si="72"/>
        <v>23</v>
      </c>
      <c r="M962" s="5">
        <f t="shared" si="77"/>
        <v>7</v>
      </c>
      <c r="N962" s="5">
        <f t="shared" si="73"/>
        <v>2016</v>
      </c>
      <c r="O962" s="2">
        <v>0</v>
      </c>
      <c r="P962">
        <v>2.7</v>
      </c>
    </row>
    <row r="963" spans="1:21" x14ac:dyDescent="0.25">
      <c r="A963" t="s">
        <v>29</v>
      </c>
      <c r="B963" t="s">
        <v>30</v>
      </c>
      <c r="C963">
        <v>2</v>
      </c>
      <c r="D963">
        <v>90</v>
      </c>
      <c r="E963">
        <v>34</v>
      </c>
      <c r="F963">
        <v>88101</v>
      </c>
      <c r="G963">
        <v>2</v>
      </c>
      <c r="H963">
        <v>7</v>
      </c>
      <c r="I963">
        <v>105</v>
      </c>
      <c r="J963">
        <v>143</v>
      </c>
      <c r="K963" s="1">
        <v>42580</v>
      </c>
      <c r="L963" s="5">
        <f t="shared" ref="L963:L1026" si="78">DAY(K963)</f>
        <v>29</v>
      </c>
      <c r="M963" s="5">
        <f t="shared" si="77"/>
        <v>7</v>
      </c>
      <c r="N963" s="5">
        <f t="shared" ref="N963:N1026" si="79">YEAR(K963)</f>
        <v>2016</v>
      </c>
      <c r="O963" s="2">
        <v>0</v>
      </c>
      <c r="P963">
        <v>1.4</v>
      </c>
    </row>
    <row r="964" spans="1:21" x14ac:dyDescent="0.25">
      <c r="A964" t="s">
        <v>29</v>
      </c>
      <c r="B964" t="s">
        <v>30</v>
      </c>
      <c r="C964">
        <v>2</v>
      </c>
      <c r="D964">
        <v>90</v>
      </c>
      <c r="E964">
        <v>34</v>
      </c>
      <c r="F964">
        <v>88101</v>
      </c>
      <c r="G964">
        <v>2</v>
      </c>
      <c r="H964">
        <v>7</v>
      </c>
      <c r="I964">
        <v>105</v>
      </c>
      <c r="J964">
        <v>143</v>
      </c>
      <c r="K964" s="1">
        <v>42586</v>
      </c>
      <c r="L964" s="5">
        <f t="shared" si="78"/>
        <v>4</v>
      </c>
      <c r="M964" s="5">
        <f t="shared" si="77"/>
        <v>8</v>
      </c>
      <c r="N964" s="5">
        <f t="shared" si="79"/>
        <v>2016</v>
      </c>
      <c r="O964" s="2">
        <v>0</v>
      </c>
      <c r="P964">
        <v>2.2000000000000002</v>
      </c>
    </row>
    <row r="965" spans="1:21" x14ac:dyDescent="0.25">
      <c r="A965" t="s">
        <v>29</v>
      </c>
      <c r="B965" t="s">
        <v>30</v>
      </c>
      <c r="C965">
        <v>2</v>
      </c>
      <c r="D965">
        <v>90</v>
      </c>
      <c r="E965">
        <v>34</v>
      </c>
      <c r="F965">
        <v>88101</v>
      </c>
      <c r="G965">
        <v>2</v>
      </c>
      <c r="H965">
        <v>7</v>
      </c>
      <c r="I965">
        <v>105</v>
      </c>
      <c r="J965">
        <v>143</v>
      </c>
      <c r="K965" s="1">
        <v>42592</v>
      </c>
      <c r="L965" s="5">
        <f t="shared" si="78"/>
        <v>10</v>
      </c>
      <c r="M965" s="5">
        <f t="shared" si="77"/>
        <v>8</v>
      </c>
      <c r="N965" s="5">
        <f t="shared" si="79"/>
        <v>2016</v>
      </c>
      <c r="O965" s="2">
        <v>0</v>
      </c>
      <c r="P965">
        <v>2</v>
      </c>
    </row>
    <row r="966" spans="1:21" x14ac:dyDescent="0.25">
      <c r="A966" t="s">
        <v>29</v>
      </c>
      <c r="B966" t="s">
        <v>30</v>
      </c>
      <c r="C966">
        <v>2</v>
      </c>
      <c r="D966">
        <v>90</v>
      </c>
      <c r="E966">
        <v>34</v>
      </c>
      <c r="F966">
        <v>88101</v>
      </c>
      <c r="G966">
        <v>2</v>
      </c>
      <c r="H966">
        <v>7</v>
      </c>
      <c r="I966">
        <v>105</v>
      </c>
      <c r="J966">
        <v>143</v>
      </c>
      <c r="K966" s="1">
        <v>42604</v>
      </c>
      <c r="L966" s="5">
        <f t="shared" si="78"/>
        <v>22</v>
      </c>
      <c r="M966" s="5">
        <f t="shared" si="77"/>
        <v>8</v>
      </c>
      <c r="N966" s="5">
        <f t="shared" si="79"/>
        <v>2016</v>
      </c>
      <c r="O966" s="2">
        <v>0</v>
      </c>
      <c r="P966">
        <v>2.6</v>
      </c>
    </row>
    <row r="967" spans="1:21" x14ac:dyDescent="0.25">
      <c r="A967" t="s">
        <v>29</v>
      </c>
      <c r="B967" t="s">
        <v>30</v>
      </c>
      <c r="C967">
        <v>2</v>
      </c>
      <c r="D967">
        <v>90</v>
      </c>
      <c r="E967">
        <v>34</v>
      </c>
      <c r="F967">
        <v>88101</v>
      </c>
      <c r="G967">
        <v>2</v>
      </c>
      <c r="H967">
        <v>7</v>
      </c>
      <c r="I967">
        <v>105</v>
      </c>
      <c r="J967">
        <v>143</v>
      </c>
      <c r="K967" s="1">
        <v>42610</v>
      </c>
      <c r="L967" s="5">
        <f t="shared" si="78"/>
        <v>28</v>
      </c>
      <c r="M967" s="5">
        <f t="shared" si="77"/>
        <v>8</v>
      </c>
      <c r="N967" s="5">
        <f t="shared" si="79"/>
        <v>2016</v>
      </c>
      <c r="O967" s="2">
        <v>0</v>
      </c>
      <c r="P967">
        <v>2.1</v>
      </c>
    </row>
    <row r="968" spans="1:21" x14ac:dyDescent="0.25">
      <c r="A968" t="s">
        <v>29</v>
      </c>
      <c r="B968" t="s">
        <v>30</v>
      </c>
      <c r="C968">
        <v>2</v>
      </c>
      <c r="D968">
        <v>90</v>
      </c>
      <c r="E968">
        <v>35</v>
      </c>
      <c r="F968">
        <v>88101</v>
      </c>
      <c r="G968">
        <v>1</v>
      </c>
      <c r="H968">
        <v>7</v>
      </c>
      <c r="I968">
        <v>105</v>
      </c>
      <c r="J968">
        <v>143</v>
      </c>
      <c r="K968" s="1">
        <v>41062</v>
      </c>
      <c r="L968" s="5">
        <f t="shared" si="78"/>
        <v>2</v>
      </c>
      <c r="M968" s="5">
        <f t="shared" si="77"/>
        <v>6</v>
      </c>
      <c r="N968" s="5">
        <f t="shared" si="79"/>
        <v>2012</v>
      </c>
      <c r="O968" s="2">
        <v>0</v>
      </c>
      <c r="P968">
        <v>1.7</v>
      </c>
      <c r="R968">
        <v>6</v>
      </c>
    </row>
    <row r="969" spans="1:21" x14ac:dyDescent="0.25">
      <c r="A969" t="s">
        <v>29</v>
      </c>
      <c r="B969" t="s">
        <v>30</v>
      </c>
      <c r="C969">
        <v>2</v>
      </c>
      <c r="D969">
        <v>90</v>
      </c>
      <c r="E969">
        <v>35</v>
      </c>
      <c r="F969">
        <v>88101</v>
      </c>
      <c r="G969">
        <v>1</v>
      </c>
      <c r="H969">
        <v>7</v>
      </c>
      <c r="I969">
        <v>105</v>
      </c>
      <c r="J969">
        <v>143</v>
      </c>
      <c r="K969" s="1">
        <v>41066</v>
      </c>
      <c r="L969" s="5">
        <f t="shared" si="78"/>
        <v>6</v>
      </c>
      <c r="M969" s="5">
        <f t="shared" si="77"/>
        <v>6</v>
      </c>
      <c r="N969" s="5">
        <f t="shared" si="79"/>
        <v>2012</v>
      </c>
      <c r="O969" s="2">
        <v>0</v>
      </c>
      <c r="P969">
        <v>3.8</v>
      </c>
      <c r="R969">
        <v>6</v>
      </c>
    </row>
    <row r="970" spans="1:21" x14ac:dyDescent="0.25">
      <c r="A970" t="s">
        <v>29</v>
      </c>
      <c r="B970" t="s">
        <v>30</v>
      </c>
      <c r="C970">
        <v>2</v>
      </c>
      <c r="D970">
        <v>90</v>
      </c>
      <c r="E970">
        <v>35</v>
      </c>
      <c r="F970">
        <v>88101</v>
      </c>
      <c r="G970">
        <v>1</v>
      </c>
      <c r="H970">
        <v>7</v>
      </c>
      <c r="I970">
        <v>105</v>
      </c>
      <c r="J970">
        <v>143</v>
      </c>
      <c r="K970" s="1">
        <v>41068</v>
      </c>
      <c r="L970" s="5">
        <f t="shared" si="78"/>
        <v>8</v>
      </c>
      <c r="M970" s="5">
        <f t="shared" si="77"/>
        <v>6</v>
      </c>
      <c r="N970" s="5">
        <f t="shared" si="79"/>
        <v>2012</v>
      </c>
      <c r="O970" s="2">
        <v>0</v>
      </c>
      <c r="P970">
        <v>5</v>
      </c>
      <c r="R970">
        <v>6</v>
      </c>
    </row>
    <row r="971" spans="1:21" x14ac:dyDescent="0.25">
      <c r="A971" t="s">
        <v>29</v>
      </c>
      <c r="B971" t="s">
        <v>30</v>
      </c>
      <c r="C971">
        <v>2</v>
      </c>
      <c r="D971">
        <v>90</v>
      </c>
      <c r="E971">
        <v>35</v>
      </c>
      <c r="F971">
        <v>88101</v>
      </c>
      <c r="G971">
        <v>1</v>
      </c>
      <c r="H971">
        <v>7</v>
      </c>
      <c r="I971">
        <v>105</v>
      </c>
      <c r="J971">
        <v>143</v>
      </c>
      <c r="K971" s="1">
        <v>41071</v>
      </c>
      <c r="L971" s="5">
        <f t="shared" si="78"/>
        <v>11</v>
      </c>
      <c r="M971" s="5">
        <f t="shared" si="77"/>
        <v>6</v>
      </c>
      <c r="N971" s="5">
        <f t="shared" si="79"/>
        <v>2012</v>
      </c>
      <c r="O971" s="2">
        <v>0</v>
      </c>
      <c r="P971">
        <v>3.9</v>
      </c>
      <c r="R971">
        <v>6</v>
      </c>
    </row>
    <row r="972" spans="1:21" x14ac:dyDescent="0.25">
      <c r="A972" t="s">
        <v>29</v>
      </c>
      <c r="B972" t="s">
        <v>30</v>
      </c>
      <c r="C972">
        <v>2</v>
      </c>
      <c r="D972">
        <v>90</v>
      </c>
      <c r="E972">
        <v>35</v>
      </c>
      <c r="F972">
        <v>88101</v>
      </c>
      <c r="G972">
        <v>1</v>
      </c>
      <c r="H972">
        <v>7</v>
      </c>
      <c r="I972">
        <v>105</v>
      </c>
      <c r="J972">
        <v>143</v>
      </c>
      <c r="K972" s="1">
        <v>41074</v>
      </c>
      <c r="L972" s="5">
        <f t="shared" si="78"/>
        <v>14</v>
      </c>
      <c r="M972" s="5">
        <f t="shared" si="77"/>
        <v>6</v>
      </c>
      <c r="N972" s="5">
        <f t="shared" si="79"/>
        <v>2012</v>
      </c>
      <c r="O972" s="2">
        <v>0</v>
      </c>
      <c r="P972">
        <v>2.7</v>
      </c>
      <c r="R972">
        <v>6</v>
      </c>
    </row>
    <row r="973" spans="1:21" x14ac:dyDescent="0.25">
      <c r="A973" t="s">
        <v>29</v>
      </c>
      <c r="B973" t="s">
        <v>30</v>
      </c>
      <c r="C973">
        <v>2</v>
      </c>
      <c r="D973">
        <v>90</v>
      </c>
      <c r="E973">
        <v>35</v>
      </c>
      <c r="F973">
        <v>88101</v>
      </c>
      <c r="G973">
        <v>1</v>
      </c>
      <c r="H973">
        <v>7</v>
      </c>
      <c r="I973">
        <v>105</v>
      </c>
      <c r="J973">
        <v>143</v>
      </c>
      <c r="K973" s="1">
        <v>41077</v>
      </c>
      <c r="L973" s="5">
        <f t="shared" si="78"/>
        <v>17</v>
      </c>
      <c r="M973" s="5">
        <f t="shared" si="77"/>
        <v>6</v>
      </c>
      <c r="N973" s="5">
        <f t="shared" si="79"/>
        <v>2012</v>
      </c>
      <c r="O973" s="2">
        <v>0</v>
      </c>
      <c r="P973">
        <v>2.9</v>
      </c>
      <c r="R973">
        <v>6</v>
      </c>
    </row>
    <row r="974" spans="1:21" x14ac:dyDescent="0.25">
      <c r="A974" t="s">
        <v>29</v>
      </c>
      <c r="B974" t="s">
        <v>30</v>
      </c>
      <c r="C974">
        <v>2</v>
      </c>
      <c r="D974">
        <v>90</v>
      </c>
      <c r="E974">
        <v>35</v>
      </c>
      <c r="F974">
        <v>88101</v>
      </c>
      <c r="G974">
        <v>1</v>
      </c>
      <c r="H974">
        <v>7</v>
      </c>
      <c r="I974">
        <v>105</v>
      </c>
      <c r="J974">
        <v>143</v>
      </c>
      <c r="K974" s="1">
        <v>41080</v>
      </c>
      <c r="L974" s="5">
        <f t="shared" si="78"/>
        <v>20</v>
      </c>
      <c r="M974" s="5">
        <f t="shared" si="77"/>
        <v>6</v>
      </c>
      <c r="N974" s="5">
        <f t="shared" si="79"/>
        <v>2012</v>
      </c>
      <c r="O974" s="2">
        <v>0</v>
      </c>
      <c r="P974">
        <v>7.6</v>
      </c>
      <c r="R974">
        <v>6</v>
      </c>
    </row>
    <row r="975" spans="1:21" x14ac:dyDescent="0.25">
      <c r="A975" t="s">
        <v>29</v>
      </c>
      <c r="B975" t="s">
        <v>30</v>
      </c>
      <c r="C975">
        <v>2</v>
      </c>
      <c r="D975">
        <v>90</v>
      </c>
      <c r="E975">
        <v>35</v>
      </c>
      <c r="F975">
        <v>88101</v>
      </c>
      <c r="G975">
        <v>1</v>
      </c>
      <c r="H975">
        <v>7</v>
      </c>
      <c r="I975">
        <v>105</v>
      </c>
      <c r="J975">
        <v>143</v>
      </c>
      <c r="K975" s="1">
        <v>41083</v>
      </c>
      <c r="L975" s="5">
        <f t="shared" si="78"/>
        <v>23</v>
      </c>
      <c r="M975" s="5">
        <f t="shared" ref="M975:M997" si="80">MONTH(K975)</f>
        <v>6</v>
      </c>
      <c r="N975" s="5">
        <f t="shared" si="79"/>
        <v>2012</v>
      </c>
      <c r="O975" s="2">
        <v>0</v>
      </c>
      <c r="P975">
        <v>9.1999999999999993</v>
      </c>
      <c r="R975">
        <v>6</v>
      </c>
    </row>
    <row r="976" spans="1:21" x14ac:dyDescent="0.25">
      <c r="A976" t="s">
        <v>29</v>
      </c>
      <c r="B976" t="s">
        <v>30</v>
      </c>
      <c r="C976">
        <v>2</v>
      </c>
      <c r="D976">
        <v>90</v>
      </c>
      <c r="E976">
        <v>35</v>
      </c>
      <c r="F976">
        <v>88101</v>
      </c>
      <c r="G976">
        <v>1</v>
      </c>
      <c r="H976">
        <v>7</v>
      </c>
      <c r="I976">
        <v>105</v>
      </c>
      <c r="J976">
        <v>143</v>
      </c>
      <c r="K976" s="1">
        <v>41086</v>
      </c>
      <c r="L976" s="5">
        <f t="shared" si="78"/>
        <v>26</v>
      </c>
      <c r="M976" s="5">
        <f t="shared" si="80"/>
        <v>6</v>
      </c>
      <c r="N976" s="5">
        <f t="shared" si="79"/>
        <v>2012</v>
      </c>
      <c r="O976" s="2">
        <v>0</v>
      </c>
      <c r="P976">
        <v>2.2000000000000002</v>
      </c>
      <c r="R976">
        <v>6</v>
      </c>
    </row>
    <row r="977" spans="1:18" x14ac:dyDescent="0.25">
      <c r="A977" t="s">
        <v>29</v>
      </c>
      <c r="B977" t="s">
        <v>30</v>
      </c>
      <c r="C977">
        <v>2</v>
      </c>
      <c r="D977">
        <v>90</v>
      </c>
      <c r="E977">
        <v>35</v>
      </c>
      <c r="F977">
        <v>88101</v>
      </c>
      <c r="G977">
        <v>1</v>
      </c>
      <c r="H977">
        <v>7</v>
      </c>
      <c r="I977">
        <v>105</v>
      </c>
      <c r="J977">
        <v>143</v>
      </c>
      <c r="K977" s="1">
        <v>41089</v>
      </c>
      <c r="L977" s="5">
        <f t="shared" si="78"/>
        <v>29</v>
      </c>
      <c r="M977" s="5">
        <f t="shared" si="80"/>
        <v>6</v>
      </c>
      <c r="N977" s="5">
        <f t="shared" si="79"/>
        <v>2012</v>
      </c>
      <c r="O977" s="2">
        <v>0</v>
      </c>
      <c r="P977">
        <v>2.7</v>
      </c>
      <c r="R977">
        <v>6</v>
      </c>
    </row>
    <row r="978" spans="1:18" x14ac:dyDescent="0.25">
      <c r="A978" t="s">
        <v>29</v>
      </c>
      <c r="B978" t="s">
        <v>30</v>
      </c>
      <c r="C978">
        <v>2</v>
      </c>
      <c r="D978">
        <v>90</v>
      </c>
      <c r="E978">
        <v>35</v>
      </c>
      <c r="F978">
        <v>88101</v>
      </c>
      <c r="G978">
        <v>1</v>
      </c>
      <c r="H978">
        <v>7</v>
      </c>
      <c r="I978">
        <v>105</v>
      </c>
      <c r="J978">
        <v>143</v>
      </c>
      <c r="K978" s="1">
        <v>41092</v>
      </c>
      <c r="L978" s="5">
        <f t="shared" si="78"/>
        <v>2</v>
      </c>
      <c r="M978" s="5">
        <f t="shared" si="80"/>
        <v>7</v>
      </c>
      <c r="N978" s="5">
        <f t="shared" si="79"/>
        <v>2012</v>
      </c>
      <c r="O978" s="2">
        <v>0</v>
      </c>
      <c r="P978">
        <v>3.1</v>
      </c>
      <c r="R978">
        <v>6</v>
      </c>
    </row>
    <row r="979" spans="1:18" x14ac:dyDescent="0.25">
      <c r="A979" t="s">
        <v>29</v>
      </c>
      <c r="B979" t="s">
        <v>30</v>
      </c>
      <c r="C979">
        <v>2</v>
      </c>
      <c r="D979">
        <v>90</v>
      </c>
      <c r="E979">
        <v>35</v>
      </c>
      <c r="F979">
        <v>88101</v>
      </c>
      <c r="G979">
        <v>1</v>
      </c>
      <c r="H979">
        <v>7</v>
      </c>
      <c r="I979">
        <v>105</v>
      </c>
      <c r="J979">
        <v>143</v>
      </c>
      <c r="K979" s="1">
        <v>41095</v>
      </c>
      <c r="L979" s="5">
        <f t="shared" si="78"/>
        <v>5</v>
      </c>
      <c r="M979" s="5">
        <f t="shared" si="80"/>
        <v>7</v>
      </c>
      <c r="N979" s="5">
        <f t="shared" si="79"/>
        <v>2012</v>
      </c>
      <c r="O979" s="2">
        <v>0</v>
      </c>
      <c r="P979">
        <v>1.6</v>
      </c>
      <c r="R979">
        <v>6</v>
      </c>
    </row>
    <row r="980" spans="1:18" x14ac:dyDescent="0.25">
      <c r="A980" t="s">
        <v>29</v>
      </c>
      <c r="B980" t="s">
        <v>30</v>
      </c>
      <c r="C980">
        <v>2</v>
      </c>
      <c r="D980">
        <v>90</v>
      </c>
      <c r="E980">
        <v>35</v>
      </c>
      <c r="F980">
        <v>88101</v>
      </c>
      <c r="G980">
        <v>1</v>
      </c>
      <c r="H980">
        <v>7</v>
      </c>
      <c r="I980">
        <v>105</v>
      </c>
      <c r="J980">
        <v>143</v>
      </c>
      <c r="K980" s="1">
        <v>41098</v>
      </c>
      <c r="L980" s="5">
        <f t="shared" si="78"/>
        <v>8</v>
      </c>
      <c r="M980" s="5">
        <f t="shared" si="80"/>
        <v>7</v>
      </c>
      <c r="N980" s="5">
        <f t="shared" si="79"/>
        <v>2012</v>
      </c>
      <c r="O980" s="2">
        <v>0</v>
      </c>
      <c r="Q980" t="s">
        <v>34</v>
      </c>
      <c r="R980">
        <v>6</v>
      </c>
    </row>
    <row r="981" spans="1:18" x14ac:dyDescent="0.25">
      <c r="A981" t="s">
        <v>29</v>
      </c>
      <c r="B981" t="s">
        <v>30</v>
      </c>
      <c r="C981">
        <v>2</v>
      </c>
      <c r="D981">
        <v>90</v>
      </c>
      <c r="E981">
        <v>35</v>
      </c>
      <c r="F981">
        <v>88101</v>
      </c>
      <c r="G981">
        <v>1</v>
      </c>
      <c r="H981">
        <v>7</v>
      </c>
      <c r="I981">
        <v>105</v>
      </c>
      <c r="J981">
        <v>143</v>
      </c>
      <c r="K981" s="1">
        <v>41101</v>
      </c>
      <c r="L981" s="5">
        <f t="shared" si="78"/>
        <v>11</v>
      </c>
      <c r="M981" s="5">
        <f t="shared" si="80"/>
        <v>7</v>
      </c>
      <c r="N981" s="5">
        <f t="shared" si="79"/>
        <v>2012</v>
      </c>
      <c r="O981" s="2">
        <v>0</v>
      </c>
      <c r="P981">
        <v>4.2</v>
      </c>
      <c r="R981">
        <v>6</v>
      </c>
    </row>
    <row r="982" spans="1:18" x14ac:dyDescent="0.25">
      <c r="A982" t="s">
        <v>29</v>
      </c>
      <c r="B982" t="s">
        <v>30</v>
      </c>
      <c r="C982">
        <v>2</v>
      </c>
      <c r="D982">
        <v>90</v>
      </c>
      <c r="E982">
        <v>35</v>
      </c>
      <c r="F982">
        <v>88101</v>
      </c>
      <c r="G982">
        <v>1</v>
      </c>
      <c r="H982">
        <v>7</v>
      </c>
      <c r="I982">
        <v>105</v>
      </c>
      <c r="J982">
        <v>143</v>
      </c>
      <c r="K982" s="1">
        <v>41104</v>
      </c>
      <c r="L982" s="5">
        <f t="shared" si="78"/>
        <v>14</v>
      </c>
      <c r="M982" s="5">
        <f t="shared" si="80"/>
        <v>7</v>
      </c>
      <c r="N982" s="5">
        <f t="shared" si="79"/>
        <v>2012</v>
      </c>
      <c r="O982" s="2">
        <v>0</v>
      </c>
      <c r="P982">
        <v>3.6</v>
      </c>
      <c r="R982">
        <v>6</v>
      </c>
    </row>
    <row r="983" spans="1:18" x14ac:dyDescent="0.25">
      <c r="A983" t="s">
        <v>29</v>
      </c>
      <c r="B983" t="s">
        <v>30</v>
      </c>
      <c r="C983">
        <v>2</v>
      </c>
      <c r="D983">
        <v>90</v>
      </c>
      <c r="E983">
        <v>35</v>
      </c>
      <c r="F983">
        <v>88101</v>
      </c>
      <c r="G983">
        <v>1</v>
      </c>
      <c r="H983">
        <v>7</v>
      </c>
      <c r="I983">
        <v>105</v>
      </c>
      <c r="J983">
        <v>143</v>
      </c>
      <c r="K983" s="1">
        <v>41107</v>
      </c>
      <c r="L983" s="5">
        <f t="shared" si="78"/>
        <v>17</v>
      </c>
      <c r="M983" s="5">
        <f t="shared" si="80"/>
        <v>7</v>
      </c>
      <c r="N983" s="5">
        <f t="shared" si="79"/>
        <v>2012</v>
      </c>
      <c r="O983" s="2">
        <v>0</v>
      </c>
      <c r="P983">
        <v>1.7</v>
      </c>
      <c r="R983">
        <v>6</v>
      </c>
    </row>
    <row r="984" spans="1:18" x14ac:dyDescent="0.25">
      <c r="A984" t="s">
        <v>29</v>
      </c>
      <c r="B984" t="s">
        <v>30</v>
      </c>
      <c r="C984">
        <v>2</v>
      </c>
      <c r="D984">
        <v>90</v>
      </c>
      <c r="E984">
        <v>35</v>
      </c>
      <c r="F984">
        <v>88101</v>
      </c>
      <c r="G984">
        <v>1</v>
      </c>
      <c r="H984">
        <v>7</v>
      </c>
      <c r="I984">
        <v>105</v>
      </c>
      <c r="J984">
        <v>143</v>
      </c>
      <c r="K984" s="1">
        <v>41110</v>
      </c>
      <c r="L984" s="5">
        <f t="shared" si="78"/>
        <v>20</v>
      </c>
      <c r="M984" s="5">
        <f t="shared" si="80"/>
        <v>7</v>
      </c>
      <c r="N984" s="5">
        <f t="shared" si="79"/>
        <v>2012</v>
      </c>
      <c r="O984" s="2">
        <v>0</v>
      </c>
      <c r="P984">
        <v>2.5</v>
      </c>
      <c r="R984">
        <v>6</v>
      </c>
    </row>
    <row r="985" spans="1:18" x14ac:dyDescent="0.25">
      <c r="A985" t="s">
        <v>29</v>
      </c>
      <c r="B985" t="s">
        <v>30</v>
      </c>
      <c r="C985">
        <v>2</v>
      </c>
      <c r="D985">
        <v>90</v>
      </c>
      <c r="E985">
        <v>35</v>
      </c>
      <c r="F985">
        <v>88101</v>
      </c>
      <c r="G985">
        <v>1</v>
      </c>
      <c r="H985">
        <v>7</v>
      </c>
      <c r="I985">
        <v>105</v>
      </c>
      <c r="J985">
        <v>143</v>
      </c>
      <c r="K985" s="1">
        <v>41113</v>
      </c>
      <c r="L985" s="5">
        <f t="shared" si="78"/>
        <v>23</v>
      </c>
      <c r="M985" s="5">
        <f t="shared" si="80"/>
        <v>7</v>
      </c>
      <c r="N985" s="5">
        <f t="shared" si="79"/>
        <v>2012</v>
      </c>
      <c r="O985" s="2">
        <v>0</v>
      </c>
      <c r="P985">
        <v>1.1000000000000001</v>
      </c>
      <c r="R985">
        <v>6</v>
      </c>
    </row>
    <row r="986" spans="1:18" x14ac:dyDescent="0.25">
      <c r="A986" t="s">
        <v>29</v>
      </c>
      <c r="B986" t="s">
        <v>30</v>
      </c>
      <c r="C986">
        <v>2</v>
      </c>
      <c r="D986">
        <v>90</v>
      </c>
      <c r="E986">
        <v>35</v>
      </c>
      <c r="F986">
        <v>88101</v>
      </c>
      <c r="G986">
        <v>1</v>
      </c>
      <c r="H986">
        <v>7</v>
      </c>
      <c r="I986">
        <v>105</v>
      </c>
      <c r="J986">
        <v>143</v>
      </c>
      <c r="K986" s="1">
        <v>41116</v>
      </c>
      <c r="L986" s="5">
        <f t="shared" si="78"/>
        <v>26</v>
      </c>
      <c r="M986" s="5">
        <f t="shared" si="80"/>
        <v>7</v>
      </c>
      <c r="N986" s="5">
        <f t="shared" si="79"/>
        <v>2012</v>
      </c>
      <c r="O986" s="2">
        <v>0</v>
      </c>
      <c r="P986">
        <v>5.2</v>
      </c>
      <c r="R986">
        <v>6</v>
      </c>
    </row>
    <row r="987" spans="1:18" x14ac:dyDescent="0.25">
      <c r="A987" t="s">
        <v>29</v>
      </c>
      <c r="B987" t="s">
        <v>30</v>
      </c>
      <c r="C987">
        <v>2</v>
      </c>
      <c r="D987">
        <v>90</v>
      </c>
      <c r="E987">
        <v>35</v>
      </c>
      <c r="F987">
        <v>88101</v>
      </c>
      <c r="G987">
        <v>1</v>
      </c>
      <c r="H987">
        <v>7</v>
      </c>
      <c r="I987">
        <v>105</v>
      </c>
      <c r="J987">
        <v>143</v>
      </c>
      <c r="K987" s="1">
        <v>41119</v>
      </c>
      <c r="L987" s="5">
        <f t="shared" si="78"/>
        <v>29</v>
      </c>
      <c r="M987" s="5">
        <f t="shared" si="80"/>
        <v>7</v>
      </c>
      <c r="N987" s="5">
        <f t="shared" si="79"/>
        <v>2012</v>
      </c>
      <c r="O987" s="2">
        <v>0</v>
      </c>
      <c r="P987">
        <v>4.5</v>
      </c>
      <c r="R987">
        <v>6</v>
      </c>
    </row>
    <row r="988" spans="1:18" x14ac:dyDescent="0.25">
      <c r="A988" t="s">
        <v>29</v>
      </c>
      <c r="B988" t="s">
        <v>30</v>
      </c>
      <c r="C988">
        <v>2</v>
      </c>
      <c r="D988">
        <v>90</v>
      </c>
      <c r="E988">
        <v>35</v>
      </c>
      <c r="F988">
        <v>88101</v>
      </c>
      <c r="G988">
        <v>1</v>
      </c>
      <c r="H988">
        <v>7</v>
      </c>
      <c r="I988">
        <v>105</v>
      </c>
      <c r="J988">
        <v>143</v>
      </c>
      <c r="K988" s="1">
        <v>41122</v>
      </c>
      <c r="L988" s="5">
        <f t="shared" si="78"/>
        <v>1</v>
      </c>
      <c r="M988" s="5">
        <f t="shared" si="80"/>
        <v>8</v>
      </c>
      <c r="N988" s="5">
        <f t="shared" si="79"/>
        <v>2012</v>
      </c>
      <c r="O988" s="2">
        <v>0</v>
      </c>
      <c r="P988">
        <v>5.8</v>
      </c>
      <c r="R988">
        <v>6</v>
      </c>
    </row>
    <row r="989" spans="1:18" x14ac:dyDescent="0.25">
      <c r="A989" t="s">
        <v>29</v>
      </c>
      <c r="B989" t="s">
        <v>30</v>
      </c>
      <c r="C989">
        <v>2</v>
      </c>
      <c r="D989">
        <v>90</v>
      </c>
      <c r="E989">
        <v>35</v>
      </c>
      <c r="F989">
        <v>88101</v>
      </c>
      <c r="G989">
        <v>1</v>
      </c>
      <c r="H989">
        <v>7</v>
      </c>
      <c r="I989">
        <v>105</v>
      </c>
      <c r="J989">
        <v>143</v>
      </c>
      <c r="K989" s="1">
        <v>41125</v>
      </c>
      <c r="L989" s="5">
        <f t="shared" si="78"/>
        <v>4</v>
      </c>
      <c r="M989" s="5">
        <f t="shared" si="80"/>
        <v>8</v>
      </c>
      <c r="N989" s="5">
        <f t="shared" si="79"/>
        <v>2012</v>
      </c>
      <c r="O989" s="2">
        <v>0</v>
      </c>
      <c r="P989">
        <v>0.4</v>
      </c>
      <c r="R989">
        <v>6</v>
      </c>
    </row>
    <row r="990" spans="1:18" x14ac:dyDescent="0.25">
      <c r="A990" t="s">
        <v>29</v>
      </c>
      <c r="B990" t="s">
        <v>30</v>
      </c>
      <c r="C990">
        <v>2</v>
      </c>
      <c r="D990">
        <v>90</v>
      </c>
      <c r="E990">
        <v>35</v>
      </c>
      <c r="F990">
        <v>88101</v>
      </c>
      <c r="G990">
        <v>1</v>
      </c>
      <c r="H990">
        <v>7</v>
      </c>
      <c r="I990">
        <v>105</v>
      </c>
      <c r="J990">
        <v>143</v>
      </c>
      <c r="K990" s="1">
        <v>41128</v>
      </c>
      <c r="L990" s="5">
        <f t="shared" si="78"/>
        <v>7</v>
      </c>
      <c r="M990" s="5">
        <f t="shared" si="80"/>
        <v>8</v>
      </c>
      <c r="N990" s="5">
        <f t="shared" si="79"/>
        <v>2012</v>
      </c>
      <c r="O990" s="2">
        <v>0</v>
      </c>
      <c r="P990">
        <v>2.5</v>
      </c>
      <c r="R990">
        <v>6</v>
      </c>
    </row>
    <row r="991" spans="1:18" x14ac:dyDescent="0.25">
      <c r="A991" t="s">
        <v>29</v>
      </c>
      <c r="B991" t="s">
        <v>30</v>
      </c>
      <c r="C991">
        <v>2</v>
      </c>
      <c r="D991">
        <v>90</v>
      </c>
      <c r="E991">
        <v>35</v>
      </c>
      <c r="F991">
        <v>88101</v>
      </c>
      <c r="G991">
        <v>1</v>
      </c>
      <c r="H991">
        <v>7</v>
      </c>
      <c r="I991">
        <v>105</v>
      </c>
      <c r="J991">
        <v>143</v>
      </c>
      <c r="K991" s="1">
        <v>41131</v>
      </c>
      <c r="L991" s="5">
        <f t="shared" si="78"/>
        <v>10</v>
      </c>
      <c r="M991" s="5">
        <f t="shared" si="80"/>
        <v>8</v>
      </c>
      <c r="N991" s="5">
        <f t="shared" si="79"/>
        <v>2012</v>
      </c>
      <c r="O991" s="2">
        <v>0</v>
      </c>
      <c r="P991">
        <v>6.3</v>
      </c>
      <c r="R991">
        <v>6</v>
      </c>
    </row>
    <row r="992" spans="1:18" x14ac:dyDescent="0.25">
      <c r="A992" t="s">
        <v>29</v>
      </c>
      <c r="B992" t="s">
        <v>30</v>
      </c>
      <c r="C992">
        <v>2</v>
      </c>
      <c r="D992">
        <v>90</v>
      </c>
      <c r="E992">
        <v>35</v>
      </c>
      <c r="F992">
        <v>88101</v>
      </c>
      <c r="G992">
        <v>1</v>
      </c>
      <c r="H992">
        <v>7</v>
      </c>
      <c r="I992">
        <v>105</v>
      </c>
      <c r="J992">
        <v>143</v>
      </c>
      <c r="K992" s="1">
        <v>41134</v>
      </c>
      <c r="L992" s="5">
        <f t="shared" si="78"/>
        <v>13</v>
      </c>
      <c r="M992" s="5">
        <f t="shared" si="80"/>
        <v>8</v>
      </c>
      <c r="N992" s="5">
        <f t="shared" si="79"/>
        <v>2012</v>
      </c>
      <c r="O992" s="2">
        <v>0</v>
      </c>
      <c r="P992">
        <v>11.9</v>
      </c>
      <c r="R992">
        <v>6</v>
      </c>
    </row>
    <row r="993" spans="1:21" x14ac:dyDescent="0.25">
      <c r="A993" t="s">
        <v>29</v>
      </c>
      <c r="B993" t="s">
        <v>30</v>
      </c>
      <c r="C993">
        <v>2</v>
      </c>
      <c r="D993">
        <v>90</v>
      </c>
      <c r="E993">
        <v>35</v>
      </c>
      <c r="F993">
        <v>88101</v>
      </c>
      <c r="G993">
        <v>1</v>
      </c>
      <c r="H993">
        <v>7</v>
      </c>
      <c r="I993">
        <v>105</v>
      </c>
      <c r="J993">
        <v>143</v>
      </c>
      <c r="K993" s="1">
        <v>41137</v>
      </c>
      <c r="L993" s="5">
        <f t="shared" si="78"/>
        <v>16</v>
      </c>
      <c r="M993" s="5">
        <f t="shared" si="80"/>
        <v>8</v>
      </c>
      <c r="N993" s="5">
        <f t="shared" si="79"/>
        <v>2012</v>
      </c>
      <c r="O993" s="2">
        <v>0</v>
      </c>
      <c r="P993">
        <v>7.7</v>
      </c>
      <c r="R993">
        <v>6</v>
      </c>
    </row>
    <row r="994" spans="1:21" x14ac:dyDescent="0.25">
      <c r="A994" t="s">
        <v>29</v>
      </c>
      <c r="B994" t="s">
        <v>30</v>
      </c>
      <c r="C994">
        <v>2</v>
      </c>
      <c r="D994">
        <v>90</v>
      </c>
      <c r="E994">
        <v>35</v>
      </c>
      <c r="F994">
        <v>88101</v>
      </c>
      <c r="G994">
        <v>1</v>
      </c>
      <c r="H994">
        <v>7</v>
      </c>
      <c r="I994">
        <v>105</v>
      </c>
      <c r="J994">
        <v>143</v>
      </c>
      <c r="K994" s="1">
        <v>41140</v>
      </c>
      <c r="L994" s="5">
        <f t="shared" si="78"/>
        <v>19</v>
      </c>
      <c r="M994" s="5">
        <f t="shared" si="80"/>
        <v>8</v>
      </c>
      <c r="N994" s="5">
        <f t="shared" si="79"/>
        <v>2012</v>
      </c>
      <c r="O994" s="2">
        <v>0</v>
      </c>
      <c r="P994">
        <v>13.2</v>
      </c>
      <c r="R994">
        <v>6</v>
      </c>
    </row>
    <row r="995" spans="1:21" x14ac:dyDescent="0.25">
      <c r="A995" t="s">
        <v>29</v>
      </c>
      <c r="B995" t="s">
        <v>30</v>
      </c>
      <c r="C995">
        <v>2</v>
      </c>
      <c r="D995">
        <v>90</v>
      </c>
      <c r="E995">
        <v>35</v>
      </c>
      <c r="F995">
        <v>88101</v>
      </c>
      <c r="G995">
        <v>1</v>
      </c>
      <c r="H995">
        <v>7</v>
      </c>
      <c r="I995">
        <v>105</v>
      </c>
      <c r="J995">
        <v>143</v>
      </c>
      <c r="K995" s="1">
        <v>41143</v>
      </c>
      <c r="L995" s="5">
        <f t="shared" si="78"/>
        <v>22</v>
      </c>
      <c r="M995" s="5">
        <f t="shared" si="80"/>
        <v>8</v>
      </c>
      <c r="N995" s="5">
        <f t="shared" si="79"/>
        <v>2012</v>
      </c>
      <c r="O995" s="2">
        <v>0</v>
      </c>
      <c r="P995">
        <v>14.4</v>
      </c>
      <c r="R995">
        <v>6</v>
      </c>
    </row>
    <row r="996" spans="1:21" x14ac:dyDescent="0.25">
      <c r="A996" t="s">
        <v>29</v>
      </c>
      <c r="B996" t="s">
        <v>30</v>
      </c>
      <c r="C996">
        <v>2</v>
      </c>
      <c r="D996">
        <v>90</v>
      </c>
      <c r="E996">
        <v>35</v>
      </c>
      <c r="F996">
        <v>88101</v>
      </c>
      <c r="G996">
        <v>1</v>
      </c>
      <c r="H996">
        <v>7</v>
      </c>
      <c r="I996">
        <v>105</v>
      </c>
      <c r="J996">
        <v>143</v>
      </c>
      <c r="K996" s="1">
        <v>41149</v>
      </c>
      <c r="L996" s="5">
        <f t="shared" si="78"/>
        <v>28</v>
      </c>
      <c r="M996" s="5">
        <f t="shared" si="80"/>
        <v>8</v>
      </c>
      <c r="N996" s="5">
        <f t="shared" si="79"/>
        <v>2012</v>
      </c>
      <c r="O996" s="2">
        <v>0</v>
      </c>
      <c r="P996">
        <v>2.5</v>
      </c>
      <c r="R996">
        <v>6</v>
      </c>
    </row>
    <row r="997" spans="1:21" x14ac:dyDescent="0.25">
      <c r="A997" t="s">
        <v>29</v>
      </c>
      <c r="B997" t="s">
        <v>30</v>
      </c>
      <c r="C997">
        <v>2</v>
      </c>
      <c r="D997">
        <v>90</v>
      </c>
      <c r="E997">
        <v>35</v>
      </c>
      <c r="F997">
        <v>88101</v>
      </c>
      <c r="G997">
        <v>1</v>
      </c>
      <c r="H997">
        <v>7</v>
      </c>
      <c r="I997">
        <v>105</v>
      </c>
      <c r="J997">
        <v>143</v>
      </c>
      <c r="K997" s="1">
        <v>41152</v>
      </c>
      <c r="L997" s="5">
        <f t="shared" si="78"/>
        <v>31</v>
      </c>
      <c r="M997" s="5">
        <f t="shared" si="80"/>
        <v>8</v>
      </c>
      <c r="N997" s="5">
        <f t="shared" si="79"/>
        <v>2012</v>
      </c>
      <c r="O997" s="2">
        <v>0</v>
      </c>
      <c r="P997">
        <v>1</v>
      </c>
      <c r="R997">
        <v>6</v>
      </c>
    </row>
    <row r="998" spans="1:21" x14ac:dyDescent="0.25">
      <c r="A998" t="s">
        <v>29</v>
      </c>
      <c r="B998" t="s">
        <v>30</v>
      </c>
      <c r="C998">
        <v>2</v>
      </c>
      <c r="D998">
        <v>90</v>
      </c>
      <c r="E998">
        <v>35</v>
      </c>
      <c r="F998">
        <v>88101</v>
      </c>
      <c r="G998">
        <v>1</v>
      </c>
      <c r="H998">
        <v>7</v>
      </c>
      <c r="I998">
        <v>105</v>
      </c>
      <c r="J998">
        <v>143</v>
      </c>
      <c r="K998" s="1">
        <v>42157</v>
      </c>
      <c r="L998" s="5">
        <f t="shared" si="78"/>
        <v>2</v>
      </c>
      <c r="M998" s="5">
        <f t="shared" ref="M998:M1024" si="81">MONTH(K998)</f>
        <v>6</v>
      </c>
      <c r="N998" s="5">
        <f t="shared" si="79"/>
        <v>2015</v>
      </c>
      <c r="O998" s="2">
        <v>0</v>
      </c>
      <c r="P998">
        <v>6.4</v>
      </c>
    </row>
    <row r="999" spans="1:21" x14ac:dyDescent="0.25">
      <c r="A999" t="s">
        <v>29</v>
      </c>
      <c r="B999" t="s">
        <v>30</v>
      </c>
      <c r="C999">
        <v>2</v>
      </c>
      <c r="D999">
        <v>90</v>
      </c>
      <c r="E999">
        <v>35</v>
      </c>
      <c r="F999">
        <v>88101</v>
      </c>
      <c r="G999">
        <v>1</v>
      </c>
      <c r="H999">
        <v>7</v>
      </c>
      <c r="I999">
        <v>105</v>
      </c>
      <c r="J999">
        <v>143</v>
      </c>
      <c r="K999" s="1">
        <v>42160</v>
      </c>
      <c r="L999" s="5">
        <f t="shared" si="78"/>
        <v>5</v>
      </c>
      <c r="M999" s="5">
        <f t="shared" si="81"/>
        <v>6</v>
      </c>
      <c r="N999" s="5">
        <f t="shared" si="79"/>
        <v>2015</v>
      </c>
      <c r="O999" s="2">
        <v>0</v>
      </c>
      <c r="P999">
        <v>4.9000000000000004</v>
      </c>
      <c r="U999">
        <v>1</v>
      </c>
    </row>
    <row r="1000" spans="1:21" x14ac:dyDescent="0.25">
      <c r="A1000" t="s">
        <v>29</v>
      </c>
      <c r="B1000" t="s">
        <v>30</v>
      </c>
      <c r="C1000">
        <v>2</v>
      </c>
      <c r="D1000">
        <v>90</v>
      </c>
      <c r="E1000">
        <v>35</v>
      </c>
      <c r="F1000">
        <v>88101</v>
      </c>
      <c r="G1000">
        <v>1</v>
      </c>
      <c r="H1000">
        <v>7</v>
      </c>
      <c r="I1000">
        <v>105</v>
      </c>
      <c r="J1000">
        <v>143</v>
      </c>
      <c r="K1000" s="1">
        <v>42163</v>
      </c>
      <c r="L1000" s="5">
        <f t="shared" si="78"/>
        <v>8</v>
      </c>
      <c r="M1000" s="5">
        <f t="shared" si="81"/>
        <v>6</v>
      </c>
      <c r="N1000" s="5">
        <f t="shared" si="79"/>
        <v>2015</v>
      </c>
      <c r="O1000" s="2">
        <v>0</v>
      </c>
      <c r="P1000">
        <v>3.9</v>
      </c>
    </row>
    <row r="1001" spans="1:21" x14ac:dyDescent="0.25">
      <c r="A1001" t="s">
        <v>29</v>
      </c>
      <c r="B1001" t="s">
        <v>30</v>
      </c>
      <c r="C1001">
        <v>2</v>
      </c>
      <c r="D1001">
        <v>90</v>
      </c>
      <c r="E1001">
        <v>35</v>
      </c>
      <c r="F1001">
        <v>88101</v>
      </c>
      <c r="G1001">
        <v>1</v>
      </c>
      <c r="H1001">
        <v>7</v>
      </c>
      <c r="I1001">
        <v>105</v>
      </c>
      <c r="J1001">
        <v>143</v>
      </c>
      <c r="K1001" s="1">
        <v>42166</v>
      </c>
      <c r="L1001" s="5">
        <f t="shared" si="78"/>
        <v>11</v>
      </c>
      <c r="M1001" s="5">
        <f t="shared" si="81"/>
        <v>6</v>
      </c>
      <c r="N1001" s="5">
        <f t="shared" si="79"/>
        <v>2015</v>
      </c>
      <c r="O1001" s="2">
        <v>0</v>
      </c>
      <c r="P1001">
        <v>2.9</v>
      </c>
    </row>
    <row r="1002" spans="1:21" x14ac:dyDescent="0.25">
      <c r="A1002" t="s">
        <v>29</v>
      </c>
      <c r="B1002" t="s">
        <v>30</v>
      </c>
      <c r="C1002">
        <v>2</v>
      </c>
      <c r="D1002">
        <v>90</v>
      </c>
      <c r="E1002">
        <v>35</v>
      </c>
      <c r="F1002">
        <v>88101</v>
      </c>
      <c r="G1002">
        <v>1</v>
      </c>
      <c r="H1002">
        <v>7</v>
      </c>
      <c r="I1002">
        <v>105</v>
      </c>
      <c r="J1002">
        <v>143</v>
      </c>
      <c r="K1002" s="1">
        <v>42169</v>
      </c>
      <c r="L1002" s="5">
        <f t="shared" si="78"/>
        <v>14</v>
      </c>
      <c r="M1002" s="5">
        <f t="shared" si="81"/>
        <v>6</v>
      </c>
      <c r="N1002" s="5">
        <f t="shared" si="79"/>
        <v>2015</v>
      </c>
      <c r="O1002" s="2">
        <v>0</v>
      </c>
      <c r="P1002">
        <v>7.5</v>
      </c>
    </row>
    <row r="1003" spans="1:21" x14ac:dyDescent="0.25">
      <c r="A1003" t="s">
        <v>29</v>
      </c>
      <c r="B1003" t="s">
        <v>30</v>
      </c>
      <c r="C1003">
        <v>2</v>
      </c>
      <c r="D1003">
        <v>90</v>
      </c>
      <c r="E1003">
        <v>35</v>
      </c>
      <c r="F1003">
        <v>88101</v>
      </c>
      <c r="G1003">
        <v>1</v>
      </c>
      <c r="H1003">
        <v>7</v>
      </c>
      <c r="I1003">
        <v>105</v>
      </c>
      <c r="J1003">
        <v>143</v>
      </c>
      <c r="K1003" s="1">
        <v>42172</v>
      </c>
      <c r="L1003" s="5">
        <f t="shared" si="78"/>
        <v>17</v>
      </c>
      <c r="M1003" s="5">
        <f t="shared" si="81"/>
        <v>6</v>
      </c>
      <c r="N1003" s="5">
        <f t="shared" si="79"/>
        <v>2015</v>
      </c>
      <c r="O1003" s="2">
        <v>0</v>
      </c>
      <c r="P1003">
        <v>6.2</v>
      </c>
    </row>
    <row r="1004" spans="1:21" x14ac:dyDescent="0.25">
      <c r="A1004" t="s">
        <v>29</v>
      </c>
      <c r="B1004" t="s">
        <v>30</v>
      </c>
      <c r="C1004">
        <v>2</v>
      </c>
      <c r="D1004">
        <v>90</v>
      </c>
      <c r="E1004">
        <v>35</v>
      </c>
      <c r="F1004">
        <v>88101</v>
      </c>
      <c r="G1004">
        <v>1</v>
      </c>
      <c r="H1004">
        <v>7</v>
      </c>
      <c r="I1004">
        <v>105</v>
      </c>
      <c r="J1004">
        <v>143</v>
      </c>
      <c r="K1004" s="1">
        <v>42175</v>
      </c>
      <c r="L1004" s="5">
        <f t="shared" si="78"/>
        <v>20</v>
      </c>
      <c r="M1004" s="5">
        <f t="shared" si="81"/>
        <v>6</v>
      </c>
      <c r="N1004" s="5">
        <f t="shared" si="79"/>
        <v>2015</v>
      </c>
      <c r="O1004" s="2">
        <v>0</v>
      </c>
      <c r="P1004">
        <v>15.3</v>
      </c>
      <c r="T1004" t="s">
        <v>32</v>
      </c>
      <c r="U1004" s="6" t="s">
        <v>36</v>
      </c>
    </row>
    <row r="1005" spans="1:21" x14ac:dyDescent="0.25">
      <c r="A1005" t="s">
        <v>29</v>
      </c>
      <c r="B1005" t="s">
        <v>30</v>
      </c>
      <c r="C1005">
        <v>2</v>
      </c>
      <c r="D1005">
        <v>90</v>
      </c>
      <c r="E1005">
        <v>35</v>
      </c>
      <c r="F1005">
        <v>88101</v>
      </c>
      <c r="G1005">
        <v>1</v>
      </c>
      <c r="H1005">
        <v>7</v>
      </c>
      <c r="I1005">
        <v>105</v>
      </c>
      <c r="J1005">
        <v>143</v>
      </c>
      <c r="K1005" s="1">
        <v>42178</v>
      </c>
      <c r="L1005" s="5">
        <f t="shared" si="78"/>
        <v>23</v>
      </c>
      <c r="M1005" s="5">
        <f t="shared" si="81"/>
        <v>6</v>
      </c>
      <c r="N1005" s="5">
        <f t="shared" si="79"/>
        <v>2015</v>
      </c>
      <c r="O1005" s="2">
        <v>0</v>
      </c>
      <c r="P1005">
        <v>83.2</v>
      </c>
      <c r="T1005" t="s">
        <v>32</v>
      </c>
      <c r="U1005" s="6" t="s">
        <v>36</v>
      </c>
    </row>
    <row r="1006" spans="1:21" x14ac:dyDescent="0.25">
      <c r="A1006" t="s">
        <v>29</v>
      </c>
      <c r="B1006" t="s">
        <v>30</v>
      </c>
      <c r="C1006">
        <v>2</v>
      </c>
      <c r="D1006">
        <v>90</v>
      </c>
      <c r="E1006">
        <v>35</v>
      </c>
      <c r="F1006">
        <v>88101</v>
      </c>
      <c r="G1006">
        <v>1</v>
      </c>
      <c r="H1006">
        <v>7</v>
      </c>
      <c r="I1006">
        <v>105</v>
      </c>
      <c r="J1006">
        <v>143</v>
      </c>
      <c r="K1006" s="1">
        <v>42181</v>
      </c>
      <c r="L1006" s="5">
        <f t="shared" si="78"/>
        <v>26</v>
      </c>
      <c r="M1006" s="5">
        <f t="shared" si="81"/>
        <v>6</v>
      </c>
      <c r="N1006" s="5">
        <f t="shared" si="79"/>
        <v>2015</v>
      </c>
      <c r="O1006" s="2">
        <v>0</v>
      </c>
      <c r="P1006">
        <v>95</v>
      </c>
      <c r="T1006" t="s">
        <v>32</v>
      </c>
      <c r="U1006" s="6" t="s">
        <v>36</v>
      </c>
    </row>
    <row r="1007" spans="1:21" x14ac:dyDescent="0.25">
      <c r="A1007" t="s">
        <v>29</v>
      </c>
      <c r="B1007" t="s">
        <v>30</v>
      </c>
      <c r="C1007">
        <v>2</v>
      </c>
      <c r="D1007">
        <v>90</v>
      </c>
      <c r="E1007">
        <v>35</v>
      </c>
      <c r="F1007">
        <v>88101</v>
      </c>
      <c r="G1007">
        <v>1</v>
      </c>
      <c r="H1007">
        <v>7</v>
      </c>
      <c r="I1007">
        <v>105</v>
      </c>
      <c r="J1007">
        <v>143</v>
      </c>
      <c r="K1007" s="1">
        <v>42184</v>
      </c>
      <c r="L1007" s="5">
        <f t="shared" si="78"/>
        <v>29</v>
      </c>
      <c r="M1007" s="5">
        <f t="shared" si="81"/>
        <v>6</v>
      </c>
      <c r="N1007" s="5">
        <f t="shared" si="79"/>
        <v>2015</v>
      </c>
      <c r="O1007" s="2">
        <v>0</v>
      </c>
      <c r="P1007">
        <v>8.6</v>
      </c>
    </row>
    <row r="1008" spans="1:21" x14ac:dyDescent="0.25">
      <c r="A1008" t="s">
        <v>29</v>
      </c>
      <c r="B1008" t="s">
        <v>30</v>
      </c>
      <c r="C1008">
        <v>2</v>
      </c>
      <c r="D1008">
        <v>90</v>
      </c>
      <c r="E1008">
        <v>35</v>
      </c>
      <c r="F1008">
        <v>88101</v>
      </c>
      <c r="G1008">
        <v>1</v>
      </c>
      <c r="H1008">
        <v>7</v>
      </c>
      <c r="I1008">
        <v>105</v>
      </c>
      <c r="J1008">
        <v>143</v>
      </c>
      <c r="K1008" s="1">
        <v>42187</v>
      </c>
      <c r="L1008" s="5">
        <f t="shared" si="78"/>
        <v>2</v>
      </c>
      <c r="M1008" s="5">
        <f t="shared" si="81"/>
        <v>7</v>
      </c>
      <c r="N1008" s="5">
        <f t="shared" si="79"/>
        <v>2015</v>
      </c>
      <c r="O1008" s="2">
        <v>0</v>
      </c>
      <c r="P1008">
        <v>45.4</v>
      </c>
      <c r="T1008" t="s">
        <v>32</v>
      </c>
      <c r="U1008" s="6" t="s">
        <v>36</v>
      </c>
    </row>
    <row r="1009" spans="1:22" x14ac:dyDescent="0.25">
      <c r="A1009" t="s">
        <v>29</v>
      </c>
      <c r="B1009" t="s">
        <v>30</v>
      </c>
      <c r="C1009">
        <v>2</v>
      </c>
      <c r="D1009">
        <v>90</v>
      </c>
      <c r="E1009">
        <v>35</v>
      </c>
      <c r="F1009">
        <v>88101</v>
      </c>
      <c r="G1009">
        <v>1</v>
      </c>
      <c r="H1009">
        <v>7</v>
      </c>
      <c r="I1009">
        <v>105</v>
      </c>
      <c r="J1009">
        <v>143</v>
      </c>
      <c r="K1009" s="1">
        <v>42190</v>
      </c>
      <c r="L1009" s="5">
        <f t="shared" si="78"/>
        <v>5</v>
      </c>
      <c r="M1009" s="5">
        <f t="shared" si="81"/>
        <v>7</v>
      </c>
      <c r="N1009" s="5">
        <f t="shared" si="79"/>
        <v>2015</v>
      </c>
      <c r="O1009" s="2">
        <v>0</v>
      </c>
      <c r="P1009">
        <v>15.4</v>
      </c>
      <c r="T1009" t="s">
        <v>32</v>
      </c>
      <c r="U1009" s="6" t="s">
        <v>36</v>
      </c>
    </row>
    <row r="1010" spans="1:22" x14ac:dyDescent="0.25">
      <c r="A1010" t="s">
        <v>29</v>
      </c>
      <c r="B1010" t="s">
        <v>30</v>
      </c>
      <c r="C1010">
        <v>2</v>
      </c>
      <c r="D1010">
        <v>90</v>
      </c>
      <c r="E1010">
        <v>35</v>
      </c>
      <c r="F1010">
        <v>88101</v>
      </c>
      <c r="G1010">
        <v>1</v>
      </c>
      <c r="H1010">
        <v>7</v>
      </c>
      <c r="I1010">
        <v>105</v>
      </c>
      <c r="J1010">
        <v>143</v>
      </c>
      <c r="K1010" s="1">
        <v>42193</v>
      </c>
      <c r="L1010" s="5">
        <f t="shared" si="78"/>
        <v>8</v>
      </c>
      <c r="M1010" s="5">
        <f t="shared" si="81"/>
        <v>7</v>
      </c>
      <c r="N1010" s="5">
        <f t="shared" si="79"/>
        <v>2015</v>
      </c>
      <c r="O1010" s="2">
        <v>0</v>
      </c>
      <c r="P1010">
        <v>54.5</v>
      </c>
      <c r="T1010" t="s">
        <v>32</v>
      </c>
      <c r="U1010" s="6" t="s">
        <v>36</v>
      </c>
    </row>
    <row r="1011" spans="1:22" x14ac:dyDescent="0.25">
      <c r="A1011" t="s">
        <v>29</v>
      </c>
      <c r="B1011" t="s">
        <v>30</v>
      </c>
      <c r="C1011">
        <v>2</v>
      </c>
      <c r="D1011">
        <v>90</v>
      </c>
      <c r="E1011">
        <v>35</v>
      </c>
      <c r="F1011">
        <v>88101</v>
      </c>
      <c r="G1011">
        <v>1</v>
      </c>
      <c r="H1011">
        <v>7</v>
      </c>
      <c r="I1011">
        <v>105</v>
      </c>
      <c r="J1011">
        <v>143</v>
      </c>
      <c r="K1011" s="1">
        <v>42196</v>
      </c>
      <c r="L1011" s="5">
        <f t="shared" si="78"/>
        <v>11</v>
      </c>
      <c r="M1011" s="5">
        <f t="shared" si="81"/>
        <v>7</v>
      </c>
      <c r="N1011" s="5">
        <f t="shared" si="79"/>
        <v>2015</v>
      </c>
      <c r="O1011" s="2">
        <v>0</v>
      </c>
      <c r="P1011">
        <v>5.7</v>
      </c>
    </row>
    <row r="1012" spans="1:22" x14ac:dyDescent="0.25">
      <c r="A1012" t="s">
        <v>29</v>
      </c>
      <c r="B1012" t="s">
        <v>30</v>
      </c>
      <c r="C1012">
        <v>2</v>
      </c>
      <c r="D1012">
        <v>90</v>
      </c>
      <c r="E1012">
        <v>35</v>
      </c>
      <c r="F1012">
        <v>88101</v>
      </c>
      <c r="G1012">
        <v>1</v>
      </c>
      <c r="H1012">
        <v>7</v>
      </c>
      <c r="I1012">
        <v>105</v>
      </c>
      <c r="J1012">
        <v>143</v>
      </c>
      <c r="K1012" s="1">
        <v>42199</v>
      </c>
      <c r="L1012" s="5">
        <f t="shared" si="78"/>
        <v>14</v>
      </c>
      <c r="M1012" s="5">
        <f t="shared" si="81"/>
        <v>7</v>
      </c>
      <c r="N1012" s="5">
        <f t="shared" si="79"/>
        <v>2015</v>
      </c>
      <c r="O1012" s="2">
        <v>0</v>
      </c>
      <c r="P1012">
        <v>14.9</v>
      </c>
      <c r="T1012" t="s">
        <v>32</v>
      </c>
      <c r="U1012" s="6" t="s">
        <v>36</v>
      </c>
    </row>
    <row r="1013" spans="1:22" x14ac:dyDescent="0.25">
      <c r="A1013" t="s">
        <v>29</v>
      </c>
      <c r="B1013" t="s">
        <v>30</v>
      </c>
      <c r="C1013">
        <v>2</v>
      </c>
      <c r="D1013">
        <v>90</v>
      </c>
      <c r="E1013">
        <v>35</v>
      </c>
      <c r="F1013">
        <v>88101</v>
      </c>
      <c r="G1013">
        <v>1</v>
      </c>
      <c r="H1013">
        <v>7</v>
      </c>
      <c r="I1013">
        <v>105</v>
      </c>
      <c r="J1013">
        <v>143</v>
      </c>
      <c r="K1013" s="1">
        <v>42202</v>
      </c>
      <c r="L1013" s="5">
        <f t="shared" si="78"/>
        <v>17</v>
      </c>
      <c r="M1013" s="5">
        <f t="shared" si="81"/>
        <v>7</v>
      </c>
      <c r="N1013" s="5">
        <f t="shared" si="79"/>
        <v>2015</v>
      </c>
      <c r="O1013" s="2">
        <v>0</v>
      </c>
      <c r="P1013">
        <v>1</v>
      </c>
    </row>
    <row r="1014" spans="1:22" x14ac:dyDescent="0.25">
      <c r="A1014" t="s">
        <v>29</v>
      </c>
      <c r="B1014" t="s">
        <v>30</v>
      </c>
      <c r="C1014">
        <v>2</v>
      </c>
      <c r="D1014">
        <v>90</v>
      </c>
      <c r="E1014">
        <v>35</v>
      </c>
      <c r="F1014">
        <v>88101</v>
      </c>
      <c r="G1014">
        <v>1</v>
      </c>
      <c r="H1014">
        <v>7</v>
      </c>
      <c r="I1014">
        <v>105</v>
      </c>
      <c r="J1014">
        <v>143</v>
      </c>
      <c r="K1014" s="1">
        <v>42205</v>
      </c>
      <c r="L1014" s="5">
        <f t="shared" si="78"/>
        <v>20</v>
      </c>
      <c r="M1014" s="5">
        <f t="shared" si="81"/>
        <v>7</v>
      </c>
      <c r="N1014" s="5">
        <f t="shared" si="79"/>
        <v>2015</v>
      </c>
      <c r="O1014" s="2">
        <v>0</v>
      </c>
      <c r="P1014">
        <v>22.1</v>
      </c>
      <c r="T1014" t="s">
        <v>32</v>
      </c>
      <c r="U1014" s="6" t="s">
        <v>36</v>
      </c>
      <c r="V1014">
        <v>2</v>
      </c>
    </row>
    <row r="1015" spans="1:22" x14ac:dyDescent="0.25">
      <c r="A1015" t="s">
        <v>29</v>
      </c>
      <c r="B1015" t="s">
        <v>30</v>
      </c>
      <c r="C1015">
        <v>2</v>
      </c>
      <c r="D1015">
        <v>90</v>
      </c>
      <c r="E1015">
        <v>35</v>
      </c>
      <c r="F1015">
        <v>88101</v>
      </c>
      <c r="G1015">
        <v>1</v>
      </c>
      <c r="H1015">
        <v>7</v>
      </c>
      <c r="I1015">
        <v>105</v>
      </c>
      <c r="J1015">
        <v>143</v>
      </c>
      <c r="K1015" s="1">
        <v>42208</v>
      </c>
      <c r="L1015" s="5">
        <f t="shared" si="78"/>
        <v>23</v>
      </c>
      <c r="M1015" s="5">
        <f t="shared" si="81"/>
        <v>7</v>
      </c>
      <c r="N1015" s="5">
        <f t="shared" si="79"/>
        <v>2015</v>
      </c>
      <c r="O1015" s="2">
        <v>0</v>
      </c>
      <c r="Q1015" t="s">
        <v>37</v>
      </c>
    </row>
    <row r="1016" spans="1:22" x14ac:dyDescent="0.25">
      <c r="A1016" t="s">
        <v>29</v>
      </c>
      <c r="B1016" t="s">
        <v>30</v>
      </c>
      <c r="C1016">
        <v>2</v>
      </c>
      <c r="D1016">
        <v>90</v>
      </c>
      <c r="E1016">
        <v>35</v>
      </c>
      <c r="F1016">
        <v>88101</v>
      </c>
      <c r="G1016">
        <v>1</v>
      </c>
      <c r="H1016">
        <v>7</v>
      </c>
      <c r="I1016">
        <v>105</v>
      </c>
      <c r="J1016">
        <v>143</v>
      </c>
      <c r="K1016" s="1">
        <v>42211</v>
      </c>
      <c r="L1016" s="5">
        <f t="shared" si="78"/>
        <v>26</v>
      </c>
      <c r="M1016" s="5">
        <f t="shared" si="81"/>
        <v>7</v>
      </c>
      <c r="N1016" s="5">
        <f t="shared" si="79"/>
        <v>2015</v>
      </c>
      <c r="O1016" s="2">
        <v>0</v>
      </c>
      <c r="P1016">
        <v>9.6</v>
      </c>
      <c r="U1016">
        <v>1</v>
      </c>
    </row>
    <row r="1017" spans="1:22" x14ac:dyDescent="0.25">
      <c r="A1017" t="s">
        <v>29</v>
      </c>
      <c r="B1017" t="s">
        <v>30</v>
      </c>
      <c r="C1017">
        <v>2</v>
      </c>
      <c r="D1017">
        <v>90</v>
      </c>
      <c r="E1017">
        <v>35</v>
      </c>
      <c r="F1017">
        <v>88101</v>
      </c>
      <c r="G1017">
        <v>1</v>
      </c>
      <c r="H1017">
        <v>7</v>
      </c>
      <c r="I1017">
        <v>105</v>
      </c>
      <c r="J1017">
        <v>143</v>
      </c>
      <c r="K1017" s="1">
        <v>42214</v>
      </c>
      <c r="L1017" s="5">
        <f t="shared" si="78"/>
        <v>29</v>
      </c>
      <c r="M1017" s="5">
        <f t="shared" si="81"/>
        <v>7</v>
      </c>
      <c r="N1017" s="5">
        <f t="shared" si="79"/>
        <v>2015</v>
      </c>
      <c r="O1017" s="2">
        <v>0</v>
      </c>
      <c r="P1017">
        <v>11.7</v>
      </c>
      <c r="U1017">
        <v>1</v>
      </c>
    </row>
    <row r="1018" spans="1:22" x14ac:dyDescent="0.25">
      <c r="A1018" t="s">
        <v>29</v>
      </c>
      <c r="B1018" t="s">
        <v>30</v>
      </c>
      <c r="C1018">
        <v>2</v>
      </c>
      <c r="D1018">
        <v>90</v>
      </c>
      <c r="E1018">
        <v>35</v>
      </c>
      <c r="F1018">
        <v>88101</v>
      </c>
      <c r="G1018">
        <v>1</v>
      </c>
      <c r="H1018">
        <v>7</v>
      </c>
      <c r="I1018">
        <v>105</v>
      </c>
      <c r="J1018">
        <v>143</v>
      </c>
      <c r="K1018" s="1">
        <v>42217</v>
      </c>
      <c r="L1018" s="5">
        <f t="shared" si="78"/>
        <v>1</v>
      </c>
      <c r="M1018" s="5">
        <f t="shared" si="81"/>
        <v>8</v>
      </c>
      <c r="N1018" s="5">
        <f t="shared" si="79"/>
        <v>2015</v>
      </c>
      <c r="O1018" s="2">
        <v>0</v>
      </c>
      <c r="P1018">
        <v>7.6</v>
      </c>
    </row>
    <row r="1019" spans="1:22" x14ac:dyDescent="0.25">
      <c r="A1019" t="s">
        <v>29</v>
      </c>
      <c r="B1019" t="s">
        <v>30</v>
      </c>
      <c r="C1019">
        <v>2</v>
      </c>
      <c r="D1019">
        <v>90</v>
      </c>
      <c r="E1019">
        <v>35</v>
      </c>
      <c r="F1019">
        <v>88101</v>
      </c>
      <c r="G1019">
        <v>1</v>
      </c>
      <c r="H1019">
        <v>7</v>
      </c>
      <c r="I1019">
        <v>105</v>
      </c>
      <c r="J1019">
        <v>143</v>
      </c>
      <c r="K1019" s="1">
        <v>42220</v>
      </c>
      <c r="L1019" s="5">
        <f t="shared" si="78"/>
        <v>4</v>
      </c>
      <c r="M1019" s="5">
        <f t="shared" si="81"/>
        <v>8</v>
      </c>
      <c r="N1019" s="5">
        <f t="shared" si="79"/>
        <v>2015</v>
      </c>
      <c r="O1019" s="2">
        <v>0</v>
      </c>
      <c r="P1019">
        <v>5.6</v>
      </c>
    </row>
    <row r="1020" spans="1:22" x14ac:dyDescent="0.25">
      <c r="A1020" t="s">
        <v>29</v>
      </c>
      <c r="B1020" t="s">
        <v>30</v>
      </c>
      <c r="C1020">
        <v>2</v>
      </c>
      <c r="D1020">
        <v>90</v>
      </c>
      <c r="E1020">
        <v>35</v>
      </c>
      <c r="F1020">
        <v>88101</v>
      </c>
      <c r="G1020">
        <v>1</v>
      </c>
      <c r="H1020">
        <v>7</v>
      </c>
      <c r="I1020">
        <v>105</v>
      </c>
      <c r="J1020">
        <v>143</v>
      </c>
      <c r="K1020" s="1">
        <v>42223</v>
      </c>
      <c r="L1020" s="5">
        <f t="shared" si="78"/>
        <v>7</v>
      </c>
      <c r="M1020" s="5">
        <f t="shared" si="81"/>
        <v>8</v>
      </c>
      <c r="N1020" s="5">
        <f t="shared" si="79"/>
        <v>2015</v>
      </c>
      <c r="O1020" s="2">
        <v>0</v>
      </c>
      <c r="P1020">
        <v>11.5</v>
      </c>
    </row>
    <row r="1021" spans="1:22" x14ac:dyDescent="0.25">
      <c r="A1021" t="s">
        <v>29</v>
      </c>
      <c r="B1021" t="s">
        <v>30</v>
      </c>
      <c r="C1021">
        <v>2</v>
      </c>
      <c r="D1021">
        <v>90</v>
      </c>
      <c r="E1021">
        <v>35</v>
      </c>
      <c r="F1021">
        <v>88101</v>
      </c>
      <c r="G1021">
        <v>1</v>
      </c>
      <c r="H1021">
        <v>7</v>
      </c>
      <c r="I1021">
        <v>105</v>
      </c>
      <c r="J1021">
        <v>143</v>
      </c>
      <c r="K1021" s="1">
        <v>42226</v>
      </c>
      <c r="L1021" s="5">
        <f t="shared" si="78"/>
        <v>10</v>
      </c>
      <c r="M1021" s="5">
        <f t="shared" si="81"/>
        <v>8</v>
      </c>
      <c r="N1021" s="5">
        <f t="shared" si="79"/>
        <v>2015</v>
      </c>
      <c r="O1021" s="2">
        <v>0</v>
      </c>
      <c r="P1021">
        <v>1.7</v>
      </c>
    </row>
    <row r="1022" spans="1:22" x14ac:dyDescent="0.25">
      <c r="A1022" t="s">
        <v>29</v>
      </c>
      <c r="B1022" t="s">
        <v>30</v>
      </c>
      <c r="C1022">
        <v>2</v>
      </c>
      <c r="D1022">
        <v>90</v>
      </c>
      <c r="E1022">
        <v>35</v>
      </c>
      <c r="F1022">
        <v>88101</v>
      </c>
      <c r="G1022">
        <v>1</v>
      </c>
      <c r="H1022">
        <v>7</v>
      </c>
      <c r="I1022">
        <v>105</v>
      </c>
      <c r="J1022">
        <v>143</v>
      </c>
      <c r="K1022" s="1">
        <v>42229</v>
      </c>
      <c r="L1022" s="5">
        <f t="shared" si="78"/>
        <v>13</v>
      </c>
      <c r="M1022" s="5">
        <f t="shared" si="81"/>
        <v>8</v>
      </c>
      <c r="N1022" s="5">
        <f t="shared" si="79"/>
        <v>2015</v>
      </c>
      <c r="O1022" s="2">
        <v>0</v>
      </c>
      <c r="P1022">
        <v>2.5</v>
      </c>
    </row>
    <row r="1023" spans="1:22" x14ac:dyDescent="0.25">
      <c r="A1023" t="s">
        <v>29</v>
      </c>
      <c r="B1023" t="s">
        <v>30</v>
      </c>
      <c r="C1023">
        <v>2</v>
      </c>
      <c r="D1023">
        <v>90</v>
      </c>
      <c r="E1023">
        <v>35</v>
      </c>
      <c r="F1023">
        <v>88101</v>
      </c>
      <c r="G1023">
        <v>1</v>
      </c>
      <c r="H1023">
        <v>7</v>
      </c>
      <c r="I1023">
        <v>105</v>
      </c>
      <c r="J1023">
        <v>143</v>
      </c>
      <c r="K1023" s="1">
        <v>42232</v>
      </c>
      <c r="L1023" s="5">
        <f t="shared" si="78"/>
        <v>16</v>
      </c>
      <c r="M1023" s="5">
        <f t="shared" si="81"/>
        <v>8</v>
      </c>
      <c r="N1023" s="5">
        <f t="shared" si="79"/>
        <v>2015</v>
      </c>
      <c r="O1023" s="2">
        <v>0</v>
      </c>
      <c r="P1023">
        <v>3.6</v>
      </c>
    </row>
    <row r="1024" spans="1:22" x14ac:dyDescent="0.25">
      <c r="A1024" t="s">
        <v>29</v>
      </c>
      <c r="B1024" t="s">
        <v>30</v>
      </c>
      <c r="C1024">
        <v>2</v>
      </c>
      <c r="D1024">
        <v>90</v>
      </c>
      <c r="E1024">
        <v>35</v>
      </c>
      <c r="F1024">
        <v>88101</v>
      </c>
      <c r="G1024">
        <v>1</v>
      </c>
      <c r="H1024">
        <v>7</v>
      </c>
      <c r="I1024">
        <v>105</v>
      </c>
      <c r="J1024">
        <v>143</v>
      </c>
      <c r="K1024" s="1">
        <v>42235</v>
      </c>
      <c r="L1024" s="5">
        <f t="shared" si="78"/>
        <v>19</v>
      </c>
      <c r="M1024" s="5">
        <f t="shared" si="81"/>
        <v>8</v>
      </c>
      <c r="N1024" s="5">
        <f t="shared" si="79"/>
        <v>2015</v>
      </c>
      <c r="O1024" s="2">
        <v>0</v>
      </c>
      <c r="P1024">
        <v>0.5</v>
      </c>
      <c r="U1024">
        <v>1</v>
      </c>
    </row>
    <row r="1025" spans="1:21" x14ac:dyDescent="0.25">
      <c r="A1025" t="s">
        <v>29</v>
      </c>
      <c r="B1025" t="s">
        <v>30</v>
      </c>
      <c r="C1025">
        <v>2</v>
      </c>
      <c r="D1025">
        <v>90</v>
      </c>
      <c r="E1025">
        <v>35</v>
      </c>
      <c r="F1025">
        <v>88101</v>
      </c>
      <c r="G1025">
        <v>1</v>
      </c>
      <c r="H1025">
        <v>7</v>
      </c>
      <c r="I1025">
        <v>105</v>
      </c>
      <c r="J1025">
        <v>143</v>
      </c>
      <c r="K1025" s="1">
        <v>42238</v>
      </c>
      <c r="L1025" s="5">
        <f t="shared" si="78"/>
        <v>22</v>
      </c>
      <c r="M1025" s="5">
        <f t="shared" ref="M1025:M1028" si="82">MONTH(K1025)</f>
        <v>8</v>
      </c>
      <c r="N1025" s="5">
        <f t="shared" si="79"/>
        <v>2015</v>
      </c>
      <c r="O1025" s="2">
        <v>0</v>
      </c>
      <c r="P1025">
        <v>1.8</v>
      </c>
      <c r="U1025">
        <v>1</v>
      </c>
    </row>
    <row r="1026" spans="1:21" x14ac:dyDescent="0.25">
      <c r="A1026" t="s">
        <v>29</v>
      </c>
      <c r="B1026" t="s">
        <v>30</v>
      </c>
      <c r="C1026">
        <v>2</v>
      </c>
      <c r="D1026">
        <v>90</v>
      </c>
      <c r="E1026">
        <v>35</v>
      </c>
      <c r="F1026">
        <v>88101</v>
      </c>
      <c r="G1026">
        <v>1</v>
      </c>
      <c r="H1026">
        <v>7</v>
      </c>
      <c r="I1026">
        <v>105</v>
      </c>
      <c r="J1026">
        <v>143</v>
      </c>
      <c r="K1026" s="1">
        <v>42241</v>
      </c>
      <c r="L1026" s="5">
        <f t="shared" si="78"/>
        <v>25</v>
      </c>
      <c r="M1026" s="5">
        <f t="shared" si="82"/>
        <v>8</v>
      </c>
      <c r="N1026" s="5">
        <f t="shared" si="79"/>
        <v>2015</v>
      </c>
      <c r="O1026" s="2">
        <v>0</v>
      </c>
      <c r="P1026">
        <v>1.9</v>
      </c>
    </row>
    <row r="1027" spans="1:21" x14ac:dyDescent="0.25">
      <c r="A1027" t="s">
        <v>29</v>
      </c>
      <c r="B1027" t="s">
        <v>30</v>
      </c>
      <c r="C1027">
        <v>2</v>
      </c>
      <c r="D1027">
        <v>90</v>
      </c>
      <c r="E1027">
        <v>35</v>
      </c>
      <c r="F1027">
        <v>88101</v>
      </c>
      <c r="G1027">
        <v>1</v>
      </c>
      <c r="H1027">
        <v>7</v>
      </c>
      <c r="I1027">
        <v>105</v>
      </c>
      <c r="J1027">
        <v>143</v>
      </c>
      <c r="K1027" s="1">
        <v>42244</v>
      </c>
      <c r="L1027" s="5">
        <f t="shared" ref="L1027:L1072" si="83">DAY(K1027)</f>
        <v>28</v>
      </c>
      <c r="M1027" s="5">
        <f t="shared" si="82"/>
        <v>8</v>
      </c>
      <c r="N1027" s="5">
        <f t="shared" ref="N1027:N1072" si="84">YEAR(K1027)</f>
        <v>2015</v>
      </c>
      <c r="O1027" s="2">
        <v>0</v>
      </c>
      <c r="P1027">
        <v>1.6</v>
      </c>
    </row>
    <row r="1028" spans="1:21" x14ac:dyDescent="0.25">
      <c r="A1028" t="s">
        <v>29</v>
      </c>
      <c r="B1028" t="s">
        <v>30</v>
      </c>
      <c r="C1028">
        <v>2</v>
      </c>
      <c r="D1028">
        <v>90</v>
      </c>
      <c r="E1028">
        <v>35</v>
      </c>
      <c r="F1028">
        <v>88101</v>
      </c>
      <c r="G1028">
        <v>1</v>
      </c>
      <c r="H1028">
        <v>7</v>
      </c>
      <c r="I1028">
        <v>105</v>
      </c>
      <c r="J1028">
        <v>143</v>
      </c>
      <c r="K1028" s="1">
        <v>42247</v>
      </c>
      <c r="L1028" s="5">
        <f t="shared" si="83"/>
        <v>31</v>
      </c>
      <c r="M1028" s="5">
        <f t="shared" si="82"/>
        <v>8</v>
      </c>
      <c r="N1028" s="5">
        <f t="shared" si="84"/>
        <v>2015</v>
      </c>
      <c r="O1028" s="2">
        <v>0</v>
      </c>
      <c r="P1028">
        <v>1.2</v>
      </c>
    </row>
    <row r="1029" spans="1:21" x14ac:dyDescent="0.25">
      <c r="A1029" t="s">
        <v>29</v>
      </c>
      <c r="B1029" t="s">
        <v>30</v>
      </c>
      <c r="C1029">
        <v>2</v>
      </c>
      <c r="D1029">
        <v>90</v>
      </c>
      <c r="E1029">
        <v>35</v>
      </c>
      <c r="F1029">
        <v>88101</v>
      </c>
      <c r="G1029">
        <v>1</v>
      </c>
      <c r="H1029">
        <v>7</v>
      </c>
      <c r="I1029">
        <v>105</v>
      </c>
      <c r="J1029">
        <v>143</v>
      </c>
      <c r="K1029" s="1">
        <v>42523</v>
      </c>
      <c r="L1029" s="5">
        <f t="shared" si="83"/>
        <v>2</v>
      </c>
      <c r="M1029" s="5">
        <f t="shared" ref="M1029:M1055" si="85">MONTH(K1029)</f>
        <v>6</v>
      </c>
      <c r="N1029" s="5">
        <f t="shared" si="84"/>
        <v>2016</v>
      </c>
      <c r="O1029" s="2">
        <v>0</v>
      </c>
      <c r="P1029">
        <v>1</v>
      </c>
    </row>
    <row r="1030" spans="1:21" x14ac:dyDescent="0.25">
      <c r="A1030" t="s">
        <v>29</v>
      </c>
      <c r="B1030" t="s">
        <v>30</v>
      </c>
      <c r="C1030">
        <v>2</v>
      </c>
      <c r="D1030">
        <v>90</v>
      </c>
      <c r="E1030">
        <v>35</v>
      </c>
      <c r="F1030">
        <v>88101</v>
      </c>
      <c r="G1030">
        <v>1</v>
      </c>
      <c r="H1030">
        <v>7</v>
      </c>
      <c r="I1030">
        <v>105</v>
      </c>
      <c r="J1030">
        <v>143</v>
      </c>
      <c r="K1030" s="1">
        <v>42526</v>
      </c>
      <c r="L1030" s="5">
        <f t="shared" si="83"/>
        <v>5</v>
      </c>
      <c r="M1030" s="5">
        <f t="shared" si="85"/>
        <v>6</v>
      </c>
      <c r="N1030" s="5">
        <f t="shared" si="84"/>
        <v>2016</v>
      </c>
      <c r="O1030" s="2">
        <v>0</v>
      </c>
      <c r="P1030">
        <v>2.1</v>
      </c>
    </row>
    <row r="1031" spans="1:21" x14ac:dyDescent="0.25">
      <c r="A1031" t="s">
        <v>29</v>
      </c>
      <c r="B1031" t="s">
        <v>30</v>
      </c>
      <c r="C1031">
        <v>2</v>
      </c>
      <c r="D1031">
        <v>90</v>
      </c>
      <c r="E1031">
        <v>35</v>
      </c>
      <c r="F1031">
        <v>88101</v>
      </c>
      <c r="G1031">
        <v>1</v>
      </c>
      <c r="H1031">
        <v>7</v>
      </c>
      <c r="I1031">
        <v>105</v>
      </c>
      <c r="J1031">
        <v>143</v>
      </c>
      <c r="K1031" s="1">
        <v>42529</v>
      </c>
      <c r="L1031" s="5">
        <f t="shared" si="83"/>
        <v>8</v>
      </c>
      <c r="M1031" s="5">
        <f t="shared" si="85"/>
        <v>6</v>
      </c>
      <c r="N1031" s="5">
        <f t="shared" si="84"/>
        <v>2016</v>
      </c>
      <c r="O1031" s="2">
        <v>0</v>
      </c>
      <c r="P1031">
        <v>3.2</v>
      </c>
    </row>
    <row r="1032" spans="1:21" x14ac:dyDescent="0.25">
      <c r="A1032" t="s">
        <v>29</v>
      </c>
      <c r="B1032" t="s">
        <v>30</v>
      </c>
      <c r="C1032">
        <v>2</v>
      </c>
      <c r="D1032">
        <v>90</v>
      </c>
      <c r="E1032">
        <v>35</v>
      </c>
      <c r="F1032">
        <v>88101</v>
      </c>
      <c r="G1032">
        <v>1</v>
      </c>
      <c r="H1032">
        <v>7</v>
      </c>
      <c r="I1032">
        <v>105</v>
      </c>
      <c r="J1032">
        <v>143</v>
      </c>
      <c r="K1032" s="1">
        <v>42532</v>
      </c>
      <c r="L1032" s="5">
        <f t="shared" si="83"/>
        <v>11</v>
      </c>
      <c r="M1032" s="5">
        <f t="shared" si="85"/>
        <v>6</v>
      </c>
      <c r="N1032" s="5">
        <f t="shared" si="84"/>
        <v>2016</v>
      </c>
      <c r="O1032" s="2">
        <v>0</v>
      </c>
      <c r="P1032">
        <v>4.5999999999999996</v>
      </c>
    </row>
    <row r="1033" spans="1:21" x14ac:dyDescent="0.25">
      <c r="A1033" t="s">
        <v>29</v>
      </c>
      <c r="B1033" t="s">
        <v>30</v>
      </c>
      <c r="C1033">
        <v>2</v>
      </c>
      <c r="D1033">
        <v>90</v>
      </c>
      <c r="E1033">
        <v>35</v>
      </c>
      <c r="F1033">
        <v>88101</v>
      </c>
      <c r="G1033">
        <v>1</v>
      </c>
      <c r="H1033">
        <v>7</v>
      </c>
      <c r="I1033">
        <v>105</v>
      </c>
      <c r="J1033">
        <v>143</v>
      </c>
      <c r="K1033" s="1">
        <v>42535</v>
      </c>
      <c r="L1033" s="5">
        <f t="shared" si="83"/>
        <v>14</v>
      </c>
      <c r="M1033" s="5">
        <f t="shared" si="85"/>
        <v>6</v>
      </c>
      <c r="N1033" s="5">
        <f t="shared" si="84"/>
        <v>2016</v>
      </c>
      <c r="O1033" s="2">
        <v>0</v>
      </c>
      <c r="P1033">
        <v>2.1</v>
      </c>
    </row>
    <row r="1034" spans="1:21" x14ac:dyDescent="0.25">
      <c r="A1034" t="s">
        <v>29</v>
      </c>
      <c r="B1034" t="s">
        <v>30</v>
      </c>
      <c r="C1034">
        <v>2</v>
      </c>
      <c r="D1034">
        <v>90</v>
      </c>
      <c r="E1034">
        <v>35</v>
      </c>
      <c r="F1034">
        <v>88101</v>
      </c>
      <c r="G1034">
        <v>1</v>
      </c>
      <c r="H1034">
        <v>7</v>
      </c>
      <c r="I1034">
        <v>105</v>
      </c>
      <c r="J1034">
        <v>143</v>
      </c>
      <c r="K1034" s="1">
        <v>42538</v>
      </c>
      <c r="L1034" s="5">
        <f t="shared" si="83"/>
        <v>17</v>
      </c>
      <c r="M1034" s="5">
        <f t="shared" si="85"/>
        <v>6</v>
      </c>
      <c r="N1034" s="5">
        <f t="shared" si="84"/>
        <v>2016</v>
      </c>
      <c r="O1034" s="2">
        <v>0</v>
      </c>
      <c r="P1034">
        <v>3.7</v>
      </c>
    </row>
    <row r="1035" spans="1:21" x14ac:dyDescent="0.25">
      <c r="A1035" t="s">
        <v>29</v>
      </c>
      <c r="B1035" t="s">
        <v>30</v>
      </c>
      <c r="C1035">
        <v>2</v>
      </c>
      <c r="D1035">
        <v>90</v>
      </c>
      <c r="E1035">
        <v>35</v>
      </c>
      <c r="F1035">
        <v>88101</v>
      </c>
      <c r="G1035">
        <v>1</v>
      </c>
      <c r="H1035">
        <v>7</v>
      </c>
      <c r="I1035">
        <v>105</v>
      </c>
      <c r="J1035">
        <v>143</v>
      </c>
      <c r="K1035" s="1">
        <v>42541</v>
      </c>
      <c r="L1035" s="5">
        <f t="shared" si="83"/>
        <v>20</v>
      </c>
      <c r="M1035" s="5">
        <f t="shared" si="85"/>
        <v>6</v>
      </c>
      <c r="N1035" s="5">
        <f t="shared" si="84"/>
        <v>2016</v>
      </c>
      <c r="O1035" s="2">
        <v>0</v>
      </c>
      <c r="P1035">
        <v>1.2</v>
      </c>
    </row>
    <row r="1036" spans="1:21" x14ac:dyDescent="0.25">
      <c r="A1036" t="s">
        <v>29</v>
      </c>
      <c r="B1036" t="s">
        <v>30</v>
      </c>
      <c r="C1036">
        <v>2</v>
      </c>
      <c r="D1036">
        <v>90</v>
      </c>
      <c r="E1036">
        <v>35</v>
      </c>
      <c r="F1036">
        <v>88101</v>
      </c>
      <c r="G1036">
        <v>1</v>
      </c>
      <c r="H1036">
        <v>7</v>
      </c>
      <c r="I1036">
        <v>105</v>
      </c>
      <c r="J1036">
        <v>143</v>
      </c>
      <c r="K1036" s="1">
        <v>42544</v>
      </c>
      <c r="L1036" s="5">
        <f t="shared" si="83"/>
        <v>23</v>
      </c>
      <c r="M1036" s="5">
        <f t="shared" si="85"/>
        <v>6</v>
      </c>
      <c r="N1036" s="5">
        <f t="shared" si="84"/>
        <v>2016</v>
      </c>
      <c r="O1036" s="2">
        <v>0</v>
      </c>
      <c r="P1036">
        <v>3.2</v>
      </c>
    </row>
    <row r="1037" spans="1:21" x14ac:dyDescent="0.25">
      <c r="A1037" t="s">
        <v>29</v>
      </c>
      <c r="B1037" t="s">
        <v>30</v>
      </c>
      <c r="C1037">
        <v>2</v>
      </c>
      <c r="D1037">
        <v>90</v>
      </c>
      <c r="E1037">
        <v>35</v>
      </c>
      <c r="F1037">
        <v>88101</v>
      </c>
      <c r="G1037">
        <v>1</v>
      </c>
      <c r="H1037">
        <v>7</v>
      </c>
      <c r="I1037">
        <v>105</v>
      </c>
      <c r="J1037">
        <v>143</v>
      </c>
      <c r="K1037" s="1">
        <v>42547</v>
      </c>
      <c r="L1037" s="5">
        <f t="shared" si="83"/>
        <v>26</v>
      </c>
      <c r="M1037" s="5">
        <f t="shared" si="85"/>
        <v>6</v>
      </c>
      <c r="N1037" s="5">
        <f t="shared" si="84"/>
        <v>2016</v>
      </c>
      <c r="O1037" s="2">
        <v>0</v>
      </c>
      <c r="P1037">
        <v>5.4</v>
      </c>
    </row>
    <row r="1038" spans="1:21" x14ac:dyDescent="0.25">
      <c r="A1038" t="s">
        <v>29</v>
      </c>
      <c r="B1038" t="s">
        <v>30</v>
      </c>
      <c r="C1038">
        <v>2</v>
      </c>
      <c r="D1038">
        <v>90</v>
      </c>
      <c r="E1038">
        <v>35</v>
      </c>
      <c r="F1038">
        <v>88101</v>
      </c>
      <c r="G1038">
        <v>1</v>
      </c>
      <c r="H1038">
        <v>7</v>
      </c>
      <c r="I1038">
        <v>105</v>
      </c>
      <c r="J1038">
        <v>143</v>
      </c>
      <c r="K1038" s="1">
        <v>42550</v>
      </c>
      <c r="L1038" s="5">
        <f t="shared" si="83"/>
        <v>29</v>
      </c>
      <c r="M1038" s="5">
        <f t="shared" si="85"/>
        <v>6</v>
      </c>
      <c r="N1038" s="5">
        <f t="shared" si="84"/>
        <v>2016</v>
      </c>
      <c r="O1038" s="2">
        <v>0</v>
      </c>
      <c r="P1038">
        <v>3.5</v>
      </c>
    </row>
    <row r="1039" spans="1:21" x14ac:dyDescent="0.25">
      <c r="A1039" t="s">
        <v>29</v>
      </c>
      <c r="B1039" t="s">
        <v>30</v>
      </c>
      <c r="C1039">
        <v>2</v>
      </c>
      <c r="D1039">
        <v>90</v>
      </c>
      <c r="E1039">
        <v>35</v>
      </c>
      <c r="F1039">
        <v>88101</v>
      </c>
      <c r="G1039">
        <v>1</v>
      </c>
      <c r="H1039">
        <v>7</v>
      </c>
      <c r="I1039">
        <v>105</v>
      </c>
      <c r="J1039">
        <v>143</v>
      </c>
      <c r="K1039" s="1">
        <v>42553</v>
      </c>
      <c r="L1039" s="5">
        <f t="shared" si="83"/>
        <v>2</v>
      </c>
      <c r="M1039" s="5">
        <f t="shared" si="85"/>
        <v>7</v>
      </c>
      <c r="N1039" s="5">
        <f t="shared" si="84"/>
        <v>2016</v>
      </c>
      <c r="O1039" s="2">
        <v>0</v>
      </c>
      <c r="P1039">
        <v>2.7</v>
      </c>
    </row>
    <row r="1040" spans="1:21" x14ac:dyDescent="0.25">
      <c r="A1040" t="s">
        <v>29</v>
      </c>
      <c r="B1040" t="s">
        <v>30</v>
      </c>
      <c r="C1040">
        <v>2</v>
      </c>
      <c r="D1040">
        <v>90</v>
      </c>
      <c r="E1040">
        <v>35</v>
      </c>
      <c r="F1040">
        <v>88101</v>
      </c>
      <c r="G1040">
        <v>1</v>
      </c>
      <c r="H1040">
        <v>7</v>
      </c>
      <c r="I1040">
        <v>105</v>
      </c>
      <c r="J1040">
        <v>143</v>
      </c>
      <c r="K1040" s="1">
        <v>42556</v>
      </c>
      <c r="L1040" s="5">
        <f t="shared" si="83"/>
        <v>5</v>
      </c>
      <c r="M1040" s="5">
        <f t="shared" si="85"/>
        <v>7</v>
      </c>
      <c r="N1040" s="5">
        <f t="shared" si="84"/>
        <v>2016</v>
      </c>
      <c r="O1040" s="2">
        <v>0</v>
      </c>
      <c r="P1040">
        <v>3.6</v>
      </c>
    </row>
    <row r="1041" spans="1:21" x14ac:dyDescent="0.25">
      <c r="A1041" t="s">
        <v>29</v>
      </c>
      <c r="B1041" t="s">
        <v>30</v>
      </c>
      <c r="C1041">
        <v>2</v>
      </c>
      <c r="D1041">
        <v>90</v>
      </c>
      <c r="E1041">
        <v>35</v>
      </c>
      <c r="F1041">
        <v>88101</v>
      </c>
      <c r="G1041">
        <v>1</v>
      </c>
      <c r="H1041">
        <v>7</v>
      </c>
      <c r="I1041">
        <v>105</v>
      </c>
      <c r="J1041">
        <v>143</v>
      </c>
      <c r="K1041" s="1">
        <v>42559</v>
      </c>
      <c r="L1041" s="5">
        <f t="shared" si="83"/>
        <v>8</v>
      </c>
      <c r="M1041" s="5">
        <f t="shared" si="85"/>
        <v>7</v>
      </c>
      <c r="N1041" s="5">
        <f t="shared" si="84"/>
        <v>2016</v>
      </c>
      <c r="O1041" s="2">
        <v>0</v>
      </c>
      <c r="P1041">
        <v>1.8</v>
      </c>
    </row>
    <row r="1042" spans="1:21" x14ac:dyDescent="0.25">
      <c r="A1042" t="s">
        <v>29</v>
      </c>
      <c r="B1042" t="s">
        <v>30</v>
      </c>
      <c r="C1042">
        <v>2</v>
      </c>
      <c r="D1042">
        <v>90</v>
      </c>
      <c r="E1042">
        <v>35</v>
      </c>
      <c r="F1042">
        <v>88101</v>
      </c>
      <c r="G1042">
        <v>1</v>
      </c>
      <c r="H1042">
        <v>7</v>
      </c>
      <c r="I1042">
        <v>105</v>
      </c>
      <c r="J1042">
        <v>143</v>
      </c>
      <c r="K1042" s="1">
        <v>42562</v>
      </c>
      <c r="L1042" s="5">
        <f t="shared" si="83"/>
        <v>11</v>
      </c>
      <c r="M1042" s="5">
        <f t="shared" si="85"/>
        <v>7</v>
      </c>
      <c r="N1042" s="5">
        <f t="shared" si="84"/>
        <v>2016</v>
      </c>
      <c r="O1042" s="2">
        <v>0</v>
      </c>
      <c r="P1042">
        <v>1.4</v>
      </c>
    </row>
    <row r="1043" spans="1:21" x14ac:dyDescent="0.25">
      <c r="A1043" t="s">
        <v>29</v>
      </c>
      <c r="B1043" t="s">
        <v>30</v>
      </c>
      <c r="C1043">
        <v>2</v>
      </c>
      <c r="D1043">
        <v>90</v>
      </c>
      <c r="E1043">
        <v>35</v>
      </c>
      <c r="F1043">
        <v>88101</v>
      </c>
      <c r="G1043">
        <v>1</v>
      </c>
      <c r="H1043">
        <v>7</v>
      </c>
      <c r="I1043">
        <v>105</v>
      </c>
      <c r="J1043">
        <v>143</v>
      </c>
      <c r="K1043" s="1">
        <v>42565</v>
      </c>
      <c r="L1043" s="5">
        <f t="shared" si="83"/>
        <v>14</v>
      </c>
      <c r="M1043" s="5">
        <f t="shared" si="85"/>
        <v>7</v>
      </c>
      <c r="N1043" s="5">
        <f t="shared" si="84"/>
        <v>2016</v>
      </c>
      <c r="O1043" s="2">
        <v>0</v>
      </c>
      <c r="P1043">
        <v>7.3</v>
      </c>
    </row>
    <row r="1044" spans="1:21" x14ac:dyDescent="0.25">
      <c r="A1044" t="s">
        <v>29</v>
      </c>
      <c r="B1044" t="s">
        <v>30</v>
      </c>
      <c r="C1044">
        <v>2</v>
      </c>
      <c r="D1044">
        <v>90</v>
      </c>
      <c r="E1044">
        <v>35</v>
      </c>
      <c r="F1044">
        <v>88101</v>
      </c>
      <c r="G1044">
        <v>1</v>
      </c>
      <c r="H1044">
        <v>7</v>
      </c>
      <c r="I1044">
        <v>105</v>
      </c>
      <c r="J1044">
        <v>143</v>
      </c>
      <c r="K1044" s="1">
        <v>42568</v>
      </c>
      <c r="L1044" s="5">
        <f t="shared" si="83"/>
        <v>17</v>
      </c>
      <c r="M1044" s="5">
        <f t="shared" si="85"/>
        <v>7</v>
      </c>
      <c r="N1044" s="5">
        <f t="shared" si="84"/>
        <v>2016</v>
      </c>
      <c r="O1044" s="2">
        <v>0</v>
      </c>
      <c r="P1044">
        <v>7.7</v>
      </c>
      <c r="U1044">
        <v>1</v>
      </c>
    </row>
    <row r="1045" spans="1:21" x14ac:dyDescent="0.25">
      <c r="A1045" t="s">
        <v>29</v>
      </c>
      <c r="B1045" t="s">
        <v>30</v>
      </c>
      <c r="C1045">
        <v>2</v>
      </c>
      <c r="D1045">
        <v>90</v>
      </c>
      <c r="E1045">
        <v>35</v>
      </c>
      <c r="F1045">
        <v>88101</v>
      </c>
      <c r="G1045">
        <v>1</v>
      </c>
      <c r="H1045">
        <v>7</v>
      </c>
      <c r="I1045">
        <v>105</v>
      </c>
      <c r="J1045">
        <v>143</v>
      </c>
      <c r="K1045" s="1">
        <v>42571</v>
      </c>
      <c r="L1045" s="5">
        <f t="shared" si="83"/>
        <v>20</v>
      </c>
      <c r="M1045" s="5">
        <f t="shared" si="85"/>
        <v>7</v>
      </c>
      <c r="N1045" s="5">
        <f t="shared" si="84"/>
        <v>2016</v>
      </c>
      <c r="O1045" s="2">
        <v>0</v>
      </c>
      <c r="P1045">
        <v>0.9</v>
      </c>
    </row>
    <row r="1046" spans="1:21" x14ac:dyDescent="0.25">
      <c r="A1046" t="s">
        <v>29</v>
      </c>
      <c r="B1046" t="s">
        <v>30</v>
      </c>
      <c r="C1046">
        <v>2</v>
      </c>
      <c r="D1046">
        <v>90</v>
      </c>
      <c r="E1046">
        <v>35</v>
      </c>
      <c r="F1046">
        <v>88101</v>
      </c>
      <c r="G1046">
        <v>1</v>
      </c>
      <c r="H1046">
        <v>7</v>
      </c>
      <c r="I1046">
        <v>105</v>
      </c>
      <c r="J1046">
        <v>143</v>
      </c>
      <c r="K1046" s="1">
        <v>42574</v>
      </c>
      <c r="L1046" s="5">
        <f t="shared" si="83"/>
        <v>23</v>
      </c>
      <c r="M1046" s="5">
        <f t="shared" si="85"/>
        <v>7</v>
      </c>
      <c r="N1046" s="5">
        <f t="shared" si="84"/>
        <v>2016</v>
      </c>
      <c r="O1046" s="2">
        <v>0</v>
      </c>
      <c r="P1046">
        <v>2.5</v>
      </c>
    </row>
    <row r="1047" spans="1:21" x14ac:dyDescent="0.25">
      <c r="A1047" t="s">
        <v>29</v>
      </c>
      <c r="B1047" t="s">
        <v>30</v>
      </c>
      <c r="C1047">
        <v>2</v>
      </c>
      <c r="D1047">
        <v>90</v>
      </c>
      <c r="E1047">
        <v>35</v>
      </c>
      <c r="F1047">
        <v>88101</v>
      </c>
      <c r="G1047">
        <v>1</v>
      </c>
      <c r="H1047">
        <v>7</v>
      </c>
      <c r="I1047">
        <v>105</v>
      </c>
      <c r="J1047">
        <v>143</v>
      </c>
      <c r="K1047" s="1">
        <v>42577</v>
      </c>
      <c r="L1047" s="5">
        <f t="shared" si="83"/>
        <v>26</v>
      </c>
      <c r="M1047" s="5">
        <f t="shared" si="85"/>
        <v>7</v>
      </c>
      <c r="N1047" s="5">
        <f t="shared" si="84"/>
        <v>2016</v>
      </c>
      <c r="O1047" s="2">
        <v>0</v>
      </c>
      <c r="P1047">
        <v>2.2999999999999998</v>
      </c>
    </row>
    <row r="1048" spans="1:21" x14ac:dyDescent="0.25">
      <c r="A1048" t="s">
        <v>29</v>
      </c>
      <c r="B1048" t="s">
        <v>30</v>
      </c>
      <c r="C1048">
        <v>2</v>
      </c>
      <c r="D1048">
        <v>90</v>
      </c>
      <c r="E1048">
        <v>35</v>
      </c>
      <c r="F1048">
        <v>88101</v>
      </c>
      <c r="G1048">
        <v>1</v>
      </c>
      <c r="H1048">
        <v>7</v>
      </c>
      <c r="I1048">
        <v>105</v>
      </c>
      <c r="J1048">
        <v>143</v>
      </c>
      <c r="K1048" s="1">
        <v>42580</v>
      </c>
      <c r="L1048" s="5">
        <f t="shared" si="83"/>
        <v>29</v>
      </c>
      <c r="M1048" s="5">
        <f t="shared" si="85"/>
        <v>7</v>
      </c>
      <c r="N1048" s="5">
        <f t="shared" si="84"/>
        <v>2016</v>
      </c>
      <c r="O1048" s="2">
        <v>0</v>
      </c>
      <c r="P1048">
        <v>0.9</v>
      </c>
    </row>
    <row r="1049" spans="1:21" x14ac:dyDescent="0.25">
      <c r="A1049" t="s">
        <v>29</v>
      </c>
      <c r="B1049" t="s">
        <v>30</v>
      </c>
      <c r="C1049">
        <v>2</v>
      </c>
      <c r="D1049">
        <v>90</v>
      </c>
      <c r="E1049">
        <v>35</v>
      </c>
      <c r="F1049">
        <v>88101</v>
      </c>
      <c r="G1049">
        <v>1</v>
      </c>
      <c r="H1049">
        <v>7</v>
      </c>
      <c r="I1049">
        <v>105</v>
      </c>
      <c r="J1049">
        <v>143</v>
      </c>
      <c r="K1049" s="1">
        <v>42583</v>
      </c>
      <c r="L1049" s="5">
        <f t="shared" si="83"/>
        <v>1</v>
      </c>
      <c r="M1049" s="5">
        <f t="shared" si="85"/>
        <v>8</v>
      </c>
      <c r="N1049" s="5">
        <f t="shared" si="84"/>
        <v>2016</v>
      </c>
      <c r="O1049" s="2">
        <v>0</v>
      </c>
      <c r="P1049">
        <v>2.6</v>
      </c>
    </row>
    <row r="1050" spans="1:21" x14ac:dyDescent="0.25">
      <c r="A1050" t="s">
        <v>29</v>
      </c>
      <c r="B1050" t="s">
        <v>30</v>
      </c>
      <c r="C1050">
        <v>2</v>
      </c>
      <c r="D1050">
        <v>90</v>
      </c>
      <c r="E1050">
        <v>35</v>
      </c>
      <c r="F1050">
        <v>88101</v>
      </c>
      <c r="G1050">
        <v>1</v>
      </c>
      <c r="H1050">
        <v>7</v>
      </c>
      <c r="I1050">
        <v>105</v>
      </c>
      <c r="J1050">
        <v>143</v>
      </c>
      <c r="K1050" s="1">
        <v>42586</v>
      </c>
      <c r="L1050" s="5">
        <f t="shared" si="83"/>
        <v>4</v>
      </c>
      <c r="M1050" s="5">
        <f t="shared" si="85"/>
        <v>8</v>
      </c>
      <c r="N1050" s="5">
        <f t="shared" si="84"/>
        <v>2016</v>
      </c>
      <c r="O1050" s="2">
        <v>0</v>
      </c>
      <c r="P1050">
        <v>1.6</v>
      </c>
    </row>
    <row r="1051" spans="1:21" x14ac:dyDescent="0.25">
      <c r="A1051" t="s">
        <v>29</v>
      </c>
      <c r="B1051" t="s">
        <v>30</v>
      </c>
      <c r="C1051">
        <v>2</v>
      </c>
      <c r="D1051">
        <v>90</v>
      </c>
      <c r="E1051">
        <v>35</v>
      </c>
      <c r="F1051">
        <v>88101</v>
      </c>
      <c r="G1051">
        <v>1</v>
      </c>
      <c r="H1051">
        <v>7</v>
      </c>
      <c r="I1051">
        <v>105</v>
      </c>
      <c r="J1051">
        <v>143</v>
      </c>
      <c r="K1051" s="1">
        <v>42589</v>
      </c>
      <c r="L1051" s="5">
        <f t="shared" si="83"/>
        <v>7</v>
      </c>
      <c r="M1051" s="5">
        <f t="shared" si="85"/>
        <v>8</v>
      </c>
      <c r="N1051" s="5">
        <f t="shared" si="84"/>
        <v>2016</v>
      </c>
      <c r="O1051" s="2">
        <v>0</v>
      </c>
      <c r="P1051">
        <v>3.9</v>
      </c>
    </row>
    <row r="1052" spans="1:21" x14ac:dyDescent="0.25">
      <c r="A1052" t="s">
        <v>29</v>
      </c>
      <c r="B1052" t="s">
        <v>30</v>
      </c>
      <c r="C1052">
        <v>2</v>
      </c>
      <c r="D1052">
        <v>90</v>
      </c>
      <c r="E1052">
        <v>35</v>
      </c>
      <c r="F1052">
        <v>88101</v>
      </c>
      <c r="G1052">
        <v>1</v>
      </c>
      <c r="H1052">
        <v>7</v>
      </c>
      <c r="I1052">
        <v>105</v>
      </c>
      <c r="J1052">
        <v>143</v>
      </c>
      <c r="K1052" s="1">
        <v>42592</v>
      </c>
      <c r="L1052" s="5">
        <f t="shared" si="83"/>
        <v>10</v>
      </c>
      <c r="M1052" s="5">
        <f t="shared" si="85"/>
        <v>8</v>
      </c>
      <c r="N1052" s="5">
        <f t="shared" si="84"/>
        <v>2016</v>
      </c>
      <c r="O1052" s="2">
        <v>0</v>
      </c>
      <c r="P1052">
        <v>2.2999999999999998</v>
      </c>
    </row>
    <row r="1053" spans="1:21" x14ac:dyDescent="0.25">
      <c r="A1053" t="s">
        <v>29</v>
      </c>
      <c r="B1053" t="s">
        <v>30</v>
      </c>
      <c r="C1053">
        <v>2</v>
      </c>
      <c r="D1053">
        <v>90</v>
      </c>
      <c r="E1053">
        <v>35</v>
      </c>
      <c r="F1053">
        <v>88101</v>
      </c>
      <c r="G1053">
        <v>1</v>
      </c>
      <c r="H1053">
        <v>7</v>
      </c>
      <c r="I1053">
        <v>105</v>
      </c>
      <c r="J1053">
        <v>143</v>
      </c>
      <c r="K1053" s="1">
        <v>42595</v>
      </c>
      <c r="L1053" s="5">
        <f t="shared" si="83"/>
        <v>13</v>
      </c>
      <c r="M1053" s="5">
        <f t="shared" si="85"/>
        <v>8</v>
      </c>
      <c r="N1053" s="5">
        <f t="shared" si="84"/>
        <v>2016</v>
      </c>
      <c r="O1053" s="2">
        <v>0</v>
      </c>
      <c r="P1053">
        <v>4</v>
      </c>
    </row>
    <row r="1054" spans="1:21" x14ac:dyDescent="0.25">
      <c r="A1054" t="s">
        <v>29</v>
      </c>
      <c r="B1054" t="s">
        <v>30</v>
      </c>
      <c r="C1054">
        <v>2</v>
      </c>
      <c r="D1054">
        <v>90</v>
      </c>
      <c r="E1054">
        <v>35</v>
      </c>
      <c r="F1054">
        <v>88101</v>
      </c>
      <c r="G1054">
        <v>1</v>
      </c>
      <c r="H1054">
        <v>7</v>
      </c>
      <c r="I1054">
        <v>105</v>
      </c>
      <c r="J1054">
        <v>143</v>
      </c>
      <c r="K1054" s="1">
        <v>42598</v>
      </c>
      <c r="L1054" s="5">
        <f t="shared" si="83"/>
        <v>16</v>
      </c>
      <c r="M1054" s="5">
        <f t="shared" si="85"/>
        <v>8</v>
      </c>
      <c r="N1054" s="5">
        <f t="shared" si="84"/>
        <v>2016</v>
      </c>
      <c r="O1054" s="2">
        <v>0</v>
      </c>
      <c r="P1054">
        <v>2.1</v>
      </c>
    </row>
    <row r="1055" spans="1:21" x14ac:dyDescent="0.25">
      <c r="A1055" t="s">
        <v>29</v>
      </c>
      <c r="B1055" t="s">
        <v>30</v>
      </c>
      <c r="C1055">
        <v>2</v>
      </c>
      <c r="D1055">
        <v>90</v>
      </c>
      <c r="E1055">
        <v>35</v>
      </c>
      <c r="F1055">
        <v>88101</v>
      </c>
      <c r="G1055">
        <v>1</v>
      </c>
      <c r="H1055">
        <v>7</v>
      </c>
      <c r="I1055">
        <v>105</v>
      </c>
      <c r="J1055">
        <v>143</v>
      </c>
      <c r="K1055" s="1">
        <v>42613</v>
      </c>
      <c r="L1055" s="5">
        <f t="shared" si="83"/>
        <v>31</v>
      </c>
      <c r="M1055" s="5">
        <f t="shared" si="85"/>
        <v>8</v>
      </c>
      <c r="N1055" s="5">
        <f t="shared" si="84"/>
        <v>2016</v>
      </c>
      <c r="O1055" s="2">
        <v>0</v>
      </c>
      <c r="P1055">
        <v>4</v>
      </c>
    </row>
    <row r="1056" spans="1:21" x14ac:dyDescent="0.25">
      <c r="A1056" t="s">
        <v>29</v>
      </c>
      <c r="B1056" t="s">
        <v>30</v>
      </c>
      <c r="C1056">
        <v>2</v>
      </c>
      <c r="D1056">
        <v>90</v>
      </c>
      <c r="E1056">
        <v>4003</v>
      </c>
      <c r="F1056">
        <v>88101</v>
      </c>
      <c r="G1056">
        <v>1</v>
      </c>
      <c r="H1056">
        <v>7</v>
      </c>
      <c r="I1056">
        <v>105</v>
      </c>
      <c r="J1056">
        <v>117</v>
      </c>
      <c r="K1056" s="1">
        <v>40696</v>
      </c>
      <c r="L1056" s="5">
        <f t="shared" si="83"/>
        <v>2</v>
      </c>
      <c r="M1056" s="5">
        <f t="shared" ref="M1056:M1072" si="86">MONTH(K1056)</f>
        <v>6</v>
      </c>
      <c r="N1056" s="5">
        <f t="shared" si="84"/>
        <v>2011</v>
      </c>
      <c r="O1056" s="2">
        <v>0</v>
      </c>
      <c r="P1056">
        <v>4.8</v>
      </c>
    </row>
    <row r="1057" spans="1:16" x14ac:dyDescent="0.25">
      <c r="A1057" t="s">
        <v>29</v>
      </c>
      <c r="B1057" t="s">
        <v>30</v>
      </c>
      <c r="C1057">
        <v>2</v>
      </c>
      <c r="D1057">
        <v>90</v>
      </c>
      <c r="E1057">
        <v>4003</v>
      </c>
      <c r="F1057">
        <v>88101</v>
      </c>
      <c r="G1057">
        <v>1</v>
      </c>
      <c r="H1057">
        <v>7</v>
      </c>
      <c r="I1057">
        <v>105</v>
      </c>
      <c r="J1057">
        <v>117</v>
      </c>
      <c r="K1057" s="1">
        <v>40699</v>
      </c>
      <c r="L1057" s="5">
        <f t="shared" si="83"/>
        <v>5</v>
      </c>
      <c r="M1057" s="5">
        <f t="shared" si="86"/>
        <v>6</v>
      </c>
      <c r="N1057" s="5">
        <f t="shared" si="84"/>
        <v>2011</v>
      </c>
      <c r="O1057" s="2">
        <v>0</v>
      </c>
      <c r="P1057">
        <v>3.2</v>
      </c>
    </row>
    <row r="1058" spans="1:16" x14ac:dyDescent="0.25">
      <c r="A1058" t="s">
        <v>29</v>
      </c>
      <c r="B1058" t="s">
        <v>30</v>
      </c>
      <c r="C1058">
        <v>2</v>
      </c>
      <c r="D1058">
        <v>90</v>
      </c>
      <c r="E1058">
        <v>4003</v>
      </c>
      <c r="F1058">
        <v>88101</v>
      </c>
      <c r="G1058">
        <v>1</v>
      </c>
      <c r="H1058">
        <v>7</v>
      </c>
      <c r="I1058">
        <v>105</v>
      </c>
      <c r="J1058">
        <v>117</v>
      </c>
      <c r="K1058" s="1">
        <v>40702</v>
      </c>
      <c r="L1058" s="5">
        <f t="shared" si="83"/>
        <v>8</v>
      </c>
      <c r="M1058" s="5">
        <f t="shared" si="86"/>
        <v>6</v>
      </c>
      <c r="N1058" s="5">
        <f t="shared" si="84"/>
        <v>2011</v>
      </c>
      <c r="O1058" s="2">
        <v>0</v>
      </c>
      <c r="P1058">
        <v>20.399999999999999</v>
      </c>
    </row>
    <row r="1059" spans="1:16" x14ac:dyDescent="0.25">
      <c r="A1059" t="s">
        <v>29</v>
      </c>
      <c r="B1059" t="s">
        <v>30</v>
      </c>
      <c r="C1059">
        <v>2</v>
      </c>
      <c r="D1059">
        <v>90</v>
      </c>
      <c r="E1059">
        <v>4003</v>
      </c>
      <c r="F1059">
        <v>88101</v>
      </c>
      <c r="G1059">
        <v>1</v>
      </c>
      <c r="H1059">
        <v>7</v>
      </c>
      <c r="I1059">
        <v>105</v>
      </c>
      <c r="J1059">
        <v>117</v>
      </c>
      <c r="K1059" s="1">
        <v>40705</v>
      </c>
      <c r="L1059" s="5">
        <f t="shared" si="83"/>
        <v>11</v>
      </c>
      <c r="M1059" s="5">
        <f t="shared" si="86"/>
        <v>6</v>
      </c>
      <c r="N1059" s="5">
        <f t="shared" si="84"/>
        <v>2011</v>
      </c>
      <c r="O1059" s="2">
        <v>0</v>
      </c>
      <c r="P1059">
        <v>2.8</v>
      </c>
    </row>
    <row r="1060" spans="1:16" x14ac:dyDescent="0.25">
      <c r="A1060" t="s">
        <v>29</v>
      </c>
      <c r="B1060" t="s">
        <v>30</v>
      </c>
      <c r="C1060">
        <v>2</v>
      </c>
      <c r="D1060">
        <v>90</v>
      </c>
      <c r="E1060">
        <v>4003</v>
      </c>
      <c r="F1060">
        <v>88101</v>
      </c>
      <c r="G1060">
        <v>1</v>
      </c>
      <c r="H1060">
        <v>7</v>
      </c>
      <c r="I1060">
        <v>105</v>
      </c>
      <c r="J1060">
        <v>117</v>
      </c>
      <c r="K1060" s="1">
        <v>40708</v>
      </c>
      <c r="L1060" s="5">
        <f t="shared" si="83"/>
        <v>14</v>
      </c>
      <c r="M1060" s="5">
        <f t="shared" si="86"/>
        <v>6</v>
      </c>
      <c r="N1060" s="5">
        <f t="shared" si="84"/>
        <v>2011</v>
      </c>
      <c r="O1060" s="2">
        <v>0</v>
      </c>
      <c r="P1060">
        <v>1.4</v>
      </c>
    </row>
    <row r="1061" spans="1:16" x14ac:dyDescent="0.25">
      <c r="A1061" t="s">
        <v>29</v>
      </c>
      <c r="B1061" t="s">
        <v>30</v>
      </c>
      <c r="C1061">
        <v>2</v>
      </c>
      <c r="D1061">
        <v>90</v>
      </c>
      <c r="E1061">
        <v>4003</v>
      </c>
      <c r="F1061">
        <v>88101</v>
      </c>
      <c r="G1061">
        <v>1</v>
      </c>
      <c r="H1061">
        <v>7</v>
      </c>
      <c r="I1061">
        <v>105</v>
      </c>
      <c r="J1061">
        <v>117</v>
      </c>
      <c r="K1061" s="1">
        <v>40711</v>
      </c>
      <c r="L1061" s="5">
        <f t="shared" si="83"/>
        <v>17</v>
      </c>
      <c r="M1061" s="5">
        <f t="shared" si="86"/>
        <v>6</v>
      </c>
      <c r="N1061" s="5">
        <f t="shared" si="84"/>
        <v>2011</v>
      </c>
      <c r="O1061" s="2">
        <v>0</v>
      </c>
      <c r="P1061">
        <v>2.5</v>
      </c>
    </row>
    <row r="1062" spans="1:16" x14ac:dyDescent="0.25">
      <c r="A1062" t="s">
        <v>29</v>
      </c>
      <c r="B1062" t="s">
        <v>30</v>
      </c>
      <c r="C1062">
        <v>2</v>
      </c>
      <c r="D1062">
        <v>90</v>
      </c>
      <c r="E1062">
        <v>4003</v>
      </c>
      <c r="F1062">
        <v>88101</v>
      </c>
      <c r="G1062">
        <v>1</v>
      </c>
      <c r="H1062">
        <v>7</v>
      </c>
      <c r="I1062">
        <v>105</v>
      </c>
      <c r="J1062">
        <v>117</v>
      </c>
      <c r="K1062" s="1">
        <v>40714</v>
      </c>
      <c r="L1062" s="5">
        <f t="shared" si="83"/>
        <v>20</v>
      </c>
      <c r="M1062" s="5">
        <f t="shared" si="86"/>
        <v>6</v>
      </c>
      <c r="N1062" s="5">
        <f t="shared" si="84"/>
        <v>2011</v>
      </c>
      <c r="O1062" s="2">
        <v>0</v>
      </c>
      <c r="P1062">
        <v>3.3</v>
      </c>
    </row>
    <row r="1063" spans="1:16" x14ac:dyDescent="0.25">
      <c r="A1063" t="s">
        <v>29</v>
      </c>
      <c r="B1063" t="s">
        <v>30</v>
      </c>
      <c r="C1063">
        <v>2</v>
      </c>
      <c r="D1063">
        <v>90</v>
      </c>
      <c r="E1063">
        <v>4003</v>
      </c>
      <c r="F1063">
        <v>88101</v>
      </c>
      <c r="G1063">
        <v>1</v>
      </c>
      <c r="H1063">
        <v>7</v>
      </c>
      <c r="I1063">
        <v>105</v>
      </c>
      <c r="J1063">
        <v>117</v>
      </c>
      <c r="K1063" s="1">
        <v>40717</v>
      </c>
      <c r="L1063" s="5">
        <f t="shared" si="83"/>
        <v>23</v>
      </c>
      <c r="M1063" s="5">
        <f t="shared" si="86"/>
        <v>6</v>
      </c>
      <c r="N1063" s="5">
        <f t="shared" si="84"/>
        <v>2011</v>
      </c>
      <c r="O1063" s="2">
        <v>0</v>
      </c>
      <c r="P1063">
        <v>1.6</v>
      </c>
    </row>
    <row r="1064" spans="1:16" x14ac:dyDescent="0.25">
      <c r="A1064" t="s">
        <v>29</v>
      </c>
      <c r="B1064" t="s">
        <v>30</v>
      </c>
      <c r="C1064">
        <v>2</v>
      </c>
      <c r="D1064">
        <v>90</v>
      </c>
      <c r="E1064">
        <v>4003</v>
      </c>
      <c r="F1064">
        <v>88101</v>
      </c>
      <c r="G1064">
        <v>1</v>
      </c>
      <c r="H1064">
        <v>7</v>
      </c>
      <c r="I1064">
        <v>105</v>
      </c>
      <c r="J1064">
        <v>117</v>
      </c>
      <c r="K1064" s="1">
        <v>40720</v>
      </c>
      <c r="L1064" s="5">
        <f t="shared" si="83"/>
        <v>26</v>
      </c>
      <c r="M1064" s="5">
        <f t="shared" si="86"/>
        <v>6</v>
      </c>
      <c r="N1064" s="5">
        <f t="shared" si="84"/>
        <v>2011</v>
      </c>
      <c r="O1064" s="2">
        <v>0</v>
      </c>
      <c r="P1064">
        <v>3.2</v>
      </c>
    </row>
    <row r="1065" spans="1:16" x14ac:dyDescent="0.25">
      <c r="A1065" t="s">
        <v>29</v>
      </c>
      <c r="B1065" t="s">
        <v>30</v>
      </c>
      <c r="C1065">
        <v>2</v>
      </c>
      <c r="D1065">
        <v>90</v>
      </c>
      <c r="E1065">
        <v>4003</v>
      </c>
      <c r="F1065">
        <v>88101</v>
      </c>
      <c r="G1065">
        <v>1</v>
      </c>
      <c r="H1065">
        <v>7</v>
      </c>
      <c r="I1065">
        <v>105</v>
      </c>
      <c r="J1065">
        <v>117</v>
      </c>
      <c r="K1065" s="1">
        <v>40723</v>
      </c>
      <c r="L1065" s="5">
        <f t="shared" si="83"/>
        <v>29</v>
      </c>
      <c r="M1065" s="5">
        <f t="shared" si="86"/>
        <v>6</v>
      </c>
      <c r="N1065" s="5">
        <f t="shared" si="84"/>
        <v>2011</v>
      </c>
      <c r="O1065" s="2">
        <v>0</v>
      </c>
      <c r="P1065">
        <v>1.7</v>
      </c>
    </row>
    <row r="1066" spans="1:16" x14ac:dyDescent="0.25">
      <c r="A1066" t="s">
        <v>29</v>
      </c>
      <c r="B1066" t="s">
        <v>30</v>
      </c>
      <c r="C1066">
        <v>2</v>
      </c>
      <c r="D1066">
        <v>90</v>
      </c>
      <c r="E1066">
        <v>4003</v>
      </c>
      <c r="F1066">
        <v>88101</v>
      </c>
      <c r="G1066">
        <v>1</v>
      </c>
      <c r="H1066">
        <v>7</v>
      </c>
      <c r="I1066">
        <v>105</v>
      </c>
      <c r="J1066">
        <v>117</v>
      </c>
      <c r="K1066" s="1">
        <v>40726</v>
      </c>
      <c r="L1066" s="5">
        <f t="shared" si="83"/>
        <v>2</v>
      </c>
      <c r="M1066" s="5">
        <f t="shared" si="86"/>
        <v>7</v>
      </c>
      <c r="N1066" s="5">
        <f t="shared" si="84"/>
        <v>2011</v>
      </c>
      <c r="O1066" s="2">
        <v>0</v>
      </c>
      <c r="P1066">
        <v>2.2999999999999998</v>
      </c>
    </row>
    <row r="1067" spans="1:16" x14ac:dyDescent="0.25">
      <c r="A1067" t="s">
        <v>29</v>
      </c>
      <c r="B1067" t="s">
        <v>30</v>
      </c>
      <c r="C1067">
        <v>2</v>
      </c>
      <c r="D1067">
        <v>90</v>
      </c>
      <c r="E1067">
        <v>4003</v>
      </c>
      <c r="F1067">
        <v>88101</v>
      </c>
      <c r="G1067">
        <v>1</v>
      </c>
      <c r="H1067">
        <v>7</v>
      </c>
      <c r="I1067">
        <v>105</v>
      </c>
      <c r="J1067">
        <v>117</v>
      </c>
      <c r="K1067" s="1">
        <v>40729</v>
      </c>
      <c r="L1067" s="5">
        <f t="shared" si="83"/>
        <v>5</v>
      </c>
      <c r="M1067" s="5">
        <f t="shared" si="86"/>
        <v>7</v>
      </c>
      <c r="N1067" s="5">
        <f t="shared" si="84"/>
        <v>2011</v>
      </c>
      <c r="O1067" s="2">
        <v>0</v>
      </c>
      <c r="P1067">
        <v>2.7</v>
      </c>
    </row>
    <row r="1068" spans="1:16" x14ac:dyDescent="0.25">
      <c r="A1068" t="s">
        <v>29</v>
      </c>
      <c r="B1068" t="s">
        <v>30</v>
      </c>
      <c r="C1068">
        <v>2</v>
      </c>
      <c r="D1068">
        <v>90</v>
      </c>
      <c r="E1068">
        <v>4003</v>
      </c>
      <c r="F1068">
        <v>88101</v>
      </c>
      <c r="G1068">
        <v>1</v>
      </c>
      <c r="H1068">
        <v>7</v>
      </c>
      <c r="I1068">
        <v>105</v>
      </c>
      <c r="J1068">
        <v>117</v>
      </c>
      <c r="K1068" s="1">
        <v>40732</v>
      </c>
      <c r="L1068" s="5">
        <f t="shared" si="83"/>
        <v>8</v>
      </c>
      <c r="M1068" s="5">
        <f t="shared" si="86"/>
        <v>7</v>
      </c>
      <c r="N1068" s="5">
        <f t="shared" si="84"/>
        <v>2011</v>
      </c>
      <c r="O1068" s="2">
        <v>0</v>
      </c>
      <c r="P1068">
        <v>3.5</v>
      </c>
    </row>
    <row r="1069" spans="1:16" x14ac:dyDescent="0.25">
      <c r="A1069" t="s">
        <v>29</v>
      </c>
      <c r="B1069" t="s">
        <v>30</v>
      </c>
      <c r="C1069">
        <v>2</v>
      </c>
      <c r="D1069">
        <v>90</v>
      </c>
      <c r="E1069">
        <v>4003</v>
      </c>
      <c r="F1069">
        <v>88101</v>
      </c>
      <c r="G1069">
        <v>1</v>
      </c>
      <c r="H1069">
        <v>7</v>
      </c>
      <c r="I1069">
        <v>105</v>
      </c>
      <c r="J1069">
        <v>117</v>
      </c>
      <c r="K1069" s="1">
        <v>40735</v>
      </c>
      <c r="L1069" s="5">
        <f t="shared" si="83"/>
        <v>11</v>
      </c>
      <c r="M1069" s="5">
        <f t="shared" si="86"/>
        <v>7</v>
      </c>
      <c r="N1069" s="5">
        <f t="shared" si="84"/>
        <v>2011</v>
      </c>
      <c r="O1069" s="2">
        <v>0</v>
      </c>
      <c r="P1069">
        <v>3.2</v>
      </c>
    </row>
    <row r="1070" spans="1:16" x14ac:dyDescent="0.25">
      <c r="A1070" t="s">
        <v>29</v>
      </c>
      <c r="B1070" t="s">
        <v>30</v>
      </c>
      <c r="C1070">
        <v>2</v>
      </c>
      <c r="D1070">
        <v>90</v>
      </c>
      <c r="E1070">
        <v>4003</v>
      </c>
      <c r="F1070">
        <v>88101</v>
      </c>
      <c r="G1070">
        <v>1</v>
      </c>
      <c r="H1070">
        <v>7</v>
      </c>
      <c r="I1070">
        <v>105</v>
      </c>
      <c r="J1070">
        <v>117</v>
      </c>
      <c r="K1070" s="1">
        <v>40738</v>
      </c>
      <c r="L1070" s="5">
        <f t="shared" si="83"/>
        <v>14</v>
      </c>
      <c r="M1070" s="5">
        <f t="shared" si="86"/>
        <v>7</v>
      </c>
      <c r="N1070" s="5">
        <f t="shared" si="84"/>
        <v>2011</v>
      </c>
      <c r="O1070" s="2">
        <v>0</v>
      </c>
      <c r="P1070">
        <v>2.4</v>
      </c>
    </row>
    <row r="1071" spans="1:16" x14ac:dyDescent="0.25">
      <c r="A1071" t="s">
        <v>29</v>
      </c>
      <c r="B1071" t="s">
        <v>30</v>
      </c>
      <c r="C1071">
        <v>2</v>
      </c>
      <c r="D1071">
        <v>90</v>
      </c>
      <c r="E1071">
        <v>4003</v>
      </c>
      <c r="F1071">
        <v>88101</v>
      </c>
      <c r="G1071">
        <v>1</v>
      </c>
      <c r="H1071">
        <v>7</v>
      </c>
      <c r="I1071">
        <v>105</v>
      </c>
      <c r="J1071">
        <v>117</v>
      </c>
      <c r="K1071" s="1">
        <v>40741</v>
      </c>
      <c r="L1071" s="5">
        <f t="shared" si="83"/>
        <v>17</v>
      </c>
      <c r="M1071" s="5">
        <f t="shared" si="86"/>
        <v>7</v>
      </c>
      <c r="N1071" s="5">
        <f t="shared" si="84"/>
        <v>2011</v>
      </c>
      <c r="O1071" s="2">
        <v>0</v>
      </c>
      <c r="P1071">
        <v>2.2999999999999998</v>
      </c>
    </row>
    <row r="1072" spans="1:16" x14ac:dyDescent="0.25">
      <c r="A1072" t="s">
        <v>29</v>
      </c>
      <c r="B1072" t="s">
        <v>30</v>
      </c>
      <c r="C1072">
        <v>2</v>
      </c>
      <c r="D1072">
        <v>90</v>
      </c>
      <c r="E1072">
        <v>4003</v>
      </c>
      <c r="F1072">
        <v>88101</v>
      </c>
      <c r="G1072">
        <v>1</v>
      </c>
      <c r="H1072">
        <v>7</v>
      </c>
      <c r="I1072">
        <v>105</v>
      </c>
      <c r="J1072">
        <v>117</v>
      </c>
      <c r="K1072" s="1">
        <v>40744</v>
      </c>
      <c r="L1072" s="5">
        <f t="shared" si="83"/>
        <v>20</v>
      </c>
      <c r="M1072" s="5">
        <f t="shared" si="86"/>
        <v>7</v>
      </c>
      <c r="N1072" s="5">
        <f t="shared" si="84"/>
        <v>2011</v>
      </c>
      <c r="O1072" s="2">
        <v>0</v>
      </c>
      <c r="P1072">
        <v>2.1</v>
      </c>
    </row>
  </sheetData>
  <sheetProtection sheet="1" objects="1" scenarios="1"/>
  <autoFilter ref="A1:AF1073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AQS Data</vt:lpstr>
      <vt:lpstr>'AQS Data'!AMP501_1592921_0</vt:lpstr>
    </vt:vector>
  </TitlesOfParts>
  <Company>DEC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Alex</dc:creator>
  <cp:lastModifiedBy>Smith, Mark</cp:lastModifiedBy>
  <dcterms:created xsi:type="dcterms:W3CDTF">2017-10-06T17:14:44Z</dcterms:created>
  <dcterms:modified xsi:type="dcterms:W3CDTF">2018-02-15T18:40:08Z</dcterms:modified>
</cp:coreProperties>
</file>