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alimi\Downloads\Chena Power Plant\"/>
    </mc:Choice>
  </mc:AlternateContent>
  <xr:revisionPtr revIDLastSave="0" documentId="13_ncr:1_{F3D30D4D-32CE-4BDB-AE70-8B6042685934}" xr6:coauthVersionLast="47" xr6:coauthVersionMax="47" xr10:uidLastSave="{00000000-0000-0000-0000-000000000000}"/>
  <bookViews>
    <workbookView xWindow="-120" yWindow="-120" windowWidth="20730" windowHeight="11160" xr2:uid="{BE978DF5-D3D5-49E6-AB7C-D5C9358EB41C}"/>
  </bookViews>
  <sheets>
    <sheet name="2011 ST at Chena Power Plant" sheetId="1" r:id="rId1"/>
    <sheet name="2010 ST at UA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12" i="2"/>
  <c r="G11" i="2"/>
  <c r="M19" i="1"/>
  <c r="D24" i="1" l="1"/>
  <c r="F19" i="1" s="1"/>
  <c r="G19" i="1" s="1"/>
  <c r="F18" i="1" l="1"/>
  <c r="G18" i="1" s="1"/>
  <c r="F20" i="1"/>
  <c r="G20" i="1" s="1"/>
  <c r="G21" i="1" l="1"/>
  <c r="D25" i="1" s="1"/>
  <c r="M22" i="1" s="1"/>
  <c r="M21" i="1" l="1"/>
</calcChain>
</file>

<file path=xl/sharedStrings.xml><?xml version="1.0" encoding="utf-8"?>
<sst xmlns="http://schemas.openxmlformats.org/spreadsheetml/2006/main" count="60" uniqueCount="38">
  <si>
    <t>Population Avg:</t>
  </si>
  <si>
    <t>lb/MMBtu</t>
  </si>
  <si>
    <t>Run 1</t>
  </si>
  <si>
    <t>Run 2</t>
  </si>
  <si>
    <t>Run 3</t>
  </si>
  <si>
    <t>Xi - mu</t>
  </si>
  <si>
    <t>(Xi - mu)^2</t>
  </si>
  <si>
    <t>Sum:</t>
  </si>
  <si>
    <t>Std Dev (sigma)</t>
  </si>
  <si>
    <t>No of values (N):</t>
  </si>
  <si>
    <t>Statistical Analysis From 2011 Source Test at the Chena Power Plan</t>
  </si>
  <si>
    <t>Run No</t>
  </si>
  <si>
    <t>Units</t>
  </si>
  <si>
    <t>Calculating Confidence Interval:</t>
  </si>
  <si>
    <t>(sample size less than 30)</t>
  </si>
  <si>
    <t>t</t>
  </si>
  <si>
    <t>t*s/SQRT(n):</t>
  </si>
  <si>
    <t>Lower Interval:</t>
  </si>
  <si>
    <t>Upper Interval:</t>
  </si>
  <si>
    <t>At a confidence level of 95%:</t>
  </si>
  <si>
    <t>Source Test Date:</t>
  </si>
  <si>
    <t>Emission Units:</t>
  </si>
  <si>
    <t>Combined Boiler (Chena 1, 2, 3 and 5) Baghouse Stack</t>
  </si>
  <si>
    <t>(Prepared by Moses Coss, ADEC)</t>
  </si>
  <si>
    <t xml:space="preserve">Source of individual source test Run info: </t>
  </si>
  <si>
    <t>Aurora's Source Test Report (pg 40 of PDF doc)</t>
  </si>
  <si>
    <t>Calculation of Standard Deviation:</t>
  </si>
  <si>
    <t>Since sample size is small, we use the t distribution for a 2 tailed test. For 95% confidence and df = n-1 =2, t=4.303</t>
  </si>
  <si>
    <t>lb/hr</t>
  </si>
  <si>
    <t>Coal ton/hr</t>
  </si>
  <si>
    <t>BTU content:</t>
  </si>
  <si>
    <t>btu/lb</t>
  </si>
  <si>
    <t>Average:</t>
  </si>
  <si>
    <t>Summary of 2010 Source Test on Boiler 1 - UAF</t>
  </si>
  <si>
    <t>11/2-4/2010</t>
  </si>
  <si>
    <t>Boiler 1</t>
  </si>
  <si>
    <t>Alaska Source Testing, January 19, 2011 Report</t>
  </si>
  <si>
    <t>Prepared 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</si>
</sst>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/>
    <xf numFmtId="0" fontId="0" fillId="0" borderId="1" xfId="0" applyBorder="1"/>
    <xf numFmtId="164" fontId="0" fillId="0" borderId="0" xfId="0" applyNumberFormat="1"/>
    <xf numFmtId="14" fontId="0" fillId="0" borderId="0" xfId="0" applyNumberFormat="1"/>
    <xf numFmtId="0" fontId="4" fillId="0" borderId="0" xfId="0" applyFont="1"/>
    <xf numFmtId="164" fontId="1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590551</xdr:colOff>
      <xdr:row>25</xdr:row>
      <xdr:rowOff>180850</xdr:rowOff>
    </xdr:from>
    <xdr:to>
      <xdr:col>8</xdr:col>
      <xdr:colOff>0</xdr:colOff>
      <xdr:row>33</xdr:row>
      <xdr:rowOff>258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5F2206-37F8-321B-D9FB-67B8E5611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1" y="4990975"/>
          <a:ext cx="4819649" cy="1343408"/>
        </a:xfrm>
        <a:prstGeom prst="rect">
          <a:avLst/>
        </a:prstGeom>
      </xdr:spPr>
    </xdr:pic>
    <xdr:clientData/>
  </xdr:twoCellAnchor>
  <xdr:twoCellAnchor editAs="oneCell">
    <xdr:from>
      <xdr:col>14</xdr:col>
      <xdr:colOff>266700</xdr:colOff>
      <xdr:row>4</xdr:row>
      <xdr:rowOff>183268</xdr:rowOff>
    </xdr:from>
    <xdr:to>
      <xdr:col>20</xdr:col>
      <xdr:colOff>599693</xdr:colOff>
      <xdr:row>12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FA9B0C-DE0E-30E0-5DD7-6B770D6C9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34525" y="992893"/>
          <a:ext cx="3990593" cy="1455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CD039-4424-42C6-8F75-50D1F1E44B6F}">
  <sheetPr codeName="Sheet1"/>
  <dimension ref="C2:N37"/>
  <sheetViews>
    <sheetView tabSelected="1" workbookViewId="0">
      <selection activeCell="K1" sqref="K1"/>
    </sheetView>
  </sheetViews>
  <sheetFormatPr defaultRowHeight="15" x14ac:dyDescent="0.25"/>
  <cols>
    <col min="3" max="3" width="17" customWidth="1"/>
    <col min="4" max="4" width="10.7109375" bestFit="1" customWidth="1"/>
    <col min="5" max="5" width="12.28515625" customWidth="1"/>
    <col min="6" max="6" width="11" bestFit="1" customWidth="1"/>
    <col min="7" max="7" width="9.7109375" bestFit="1" customWidth="1"/>
    <col min="8" max="8" width="11.28515625" customWidth="1"/>
    <col min="12" max="12" width="15.42578125" customWidth="1"/>
  </cols>
  <sheetData>
    <row r="2" spans="3:12" ht="18.75" x14ac:dyDescent="0.3">
      <c r="C2" s="3" t="s">
        <v>10</v>
      </c>
    </row>
    <row r="3" spans="3:12" x14ac:dyDescent="0.25">
      <c r="C3" s="7" t="s">
        <v>23</v>
      </c>
      <c r="G3" s="1" t="s">
        <v>37</v>
      </c>
      <c r="H3" s="6">
        <v>45345</v>
      </c>
      <c r="K3" s="4"/>
    </row>
    <row r="4" spans="3:12" x14ac:dyDescent="0.25">
      <c r="K4" s="4"/>
    </row>
    <row r="5" spans="3:12" x14ac:dyDescent="0.25">
      <c r="C5" t="s">
        <v>20</v>
      </c>
      <c r="D5" s="6">
        <v>40866</v>
      </c>
      <c r="K5" s="4"/>
    </row>
    <row r="6" spans="3:12" x14ac:dyDescent="0.25">
      <c r="C6" t="s">
        <v>21</v>
      </c>
      <c r="D6" t="s">
        <v>22</v>
      </c>
      <c r="K6" s="4"/>
      <c r="L6" s="2" t="s">
        <v>13</v>
      </c>
    </row>
    <row r="7" spans="3:12" x14ac:dyDescent="0.25">
      <c r="C7" t="s">
        <v>24</v>
      </c>
      <c r="K7" s="4"/>
    </row>
    <row r="8" spans="3:12" x14ac:dyDescent="0.25">
      <c r="D8" t="s">
        <v>25</v>
      </c>
      <c r="K8" s="4"/>
    </row>
    <row r="9" spans="3:12" x14ac:dyDescent="0.25">
      <c r="K9" s="4"/>
    </row>
    <row r="10" spans="3:12" x14ac:dyDescent="0.25">
      <c r="D10" t="s">
        <v>11</v>
      </c>
      <c r="E10" t="s">
        <v>12</v>
      </c>
      <c r="K10" s="4"/>
    </row>
    <row r="11" spans="3:12" x14ac:dyDescent="0.25">
      <c r="C11" t="s">
        <v>2</v>
      </c>
      <c r="D11">
        <v>2.1100000000000001E-2</v>
      </c>
      <c r="E11" t="s">
        <v>1</v>
      </c>
      <c r="K11" s="4"/>
    </row>
    <row r="12" spans="3:12" x14ac:dyDescent="0.25">
      <c r="C12" t="s">
        <v>3</v>
      </c>
      <c r="D12">
        <v>2.1700000000000001E-2</v>
      </c>
      <c r="E12" t="s">
        <v>1</v>
      </c>
      <c r="K12" s="4"/>
    </row>
    <row r="13" spans="3:12" x14ac:dyDescent="0.25">
      <c r="C13" t="s">
        <v>4</v>
      </c>
      <c r="D13">
        <v>3.8800000000000001E-2</v>
      </c>
      <c r="E13" t="s">
        <v>1</v>
      </c>
      <c r="K13" s="4"/>
    </row>
    <row r="14" spans="3:12" x14ac:dyDescent="0.25">
      <c r="K14" s="4"/>
    </row>
    <row r="15" spans="3:12" x14ac:dyDescent="0.25">
      <c r="K15" s="4"/>
    </row>
    <row r="16" spans="3:12" x14ac:dyDescent="0.25">
      <c r="C16" s="2" t="s">
        <v>26</v>
      </c>
      <c r="K16" s="4"/>
      <c r="L16" t="s">
        <v>19</v>
      </c>
    </row>
    <row r="17" spans="3:14" x14ac:dyDescent="0.25">
      <c r="D17" t="s">
        <v>11</v>
      </c>
      <c r="E17" t="s">
        <v>12</v>
      </c>
      <c r="F17" t="s">
        <v>5</v>
      </c>
      <c r="G17" t="s">
        <v>6</v>
      </c>
      <c r="K17" s="4"/>
      <c r="L17" t="s">
        <v>27</v>
      </c>
    </row>
    <row r="18" spans="3:14" x14ac:dyDescent="0.25">
      <c r="C18" t="s">
        <v>2</v>
      </c>
      <c r="D18">
        <v>2.1100000000000001E-2</v>
      </c>
      <c r="E18" t="s">
        <v>1</v>
      </c>
      <c r="F18">
        <f>D18-$D$24</f>
        <v>-6.1000000000000013E-3</v>
      </c>
      <c r="G18">
        <f>F18^2</f>
        <v>3.7210000000000018E-5</v>
      </c>
      <c r="K18" s="4"/>
      <c r="L18" t="s">
        <v>15</v>
      </c>
      <c r="M18" s="5">
        <v>4.3029999999999999</v>
      </c>
      <c r="N18" s="5"/>
    </row>
    <row r="19" spans="3:14" x14ac:dyDescent="0.25">
      <c r="C19" t="s">
        <v>3</v>
      </c>
      <c r="D19">
        <v>2.1700000000000001E-2</v>
      </c>
      <c r="E19" t="s">
        <v>1</v>
      </c>
      <c r="F19">
        <f>D19-$D$24</f>
        <v>-5.5000000000000014E-3</v>
      </c>
      <c r="G19">
        <f t="shared" ref="G19:G20" si="0">F19^2</f>
        <v>3.0250000000000017E-5</v>
      </c>
      <c r="K19" s="4"/>
      <c r="L19" t="s">
        <v>16</v>
      </c>
      <c r="M19">
        <f>M18*D25/SQRT(D23)</f>
        <v>2.0386716083927465E-2</v>
      </c>
    </row>
    <row r="20" spans="3:14" x14ac:dyDescent="0.25">
      <c r="C20" t="s">
        <v>4</v>
      </c>
      <c r="D20">
        <v>3.8800000000000001E-2</v>
      </c>
      <c r="E20" t="s">
        <v>1</v>
      </c>
      <c r="F20">
        <f>D20-$D$24</f>
        <v>1.1599999999999999E-2</v>
      </c>
      <c r="G20">
        <f t="shared" si="0"/>
        <v>1.3455999999999999E-4</v>
      </c>
      <c r="K20" s="4"/>
    </row>
    <row r="21" spans="3:14" x14ac:dyDescent="0.25">
      <c r="F21" s="1" t="s">
        <v>7</v>
      </c>
      <c r="G21">
        <f>SUM(G18:G20)</f>
        <v>2.0202000000000002E-4</v>
      </c>
      <c r="K21" s="4"/>
      <c r="L21" t="s">
        <v>17</v>
      </c>
      <c r="M21" s="5">
        <f>D24-M19</f>
        <v>6.8132839160725371E-3</v>
      </c>
      <c r="N21" t="s">
        <v>1</v>
      </c>
    </row>
    <row r="22" spans="3:14" x14ac:dyDescent="0.25">
      <c r="E22" s="1"/>
      <c r="K22" s="4"/>
      <c r="L22" s="2" t="s">
        <v>18</v>
      </c>
      <c r="M22" s="8">
        <f>D24+M19</f>
        <v>4.7586716083927463E-2</v>
      </c>
      <c r="N22" t="s">
        <v>1</v>
      </c>
    </row>
    <row r="23" spans="3:14" x14ac:dyDescent="0.25">
      <c r="C23" t="s">
        <v>9</v>
      </c>
      <c r="D23">
        <v>3</v>
      </c>
      <c r="K23" s="4"/>
    </row>
    <row r="24" spans="3:14" x14ac:dyDescent="0.25">
      <c r="C24" t="s">
        <v>0</v>
      </c>
      <c r="D24">
        <f>AVERAGE(D18:D20)</f>
        <v>2.7200000000000002E-2</v>
      </c>
      <c r="E24" t="s">
        <v>1</v>
      </c>
      <c r="K24" s="4"/>
    </row>
    <row r="25" spans="3:14" x14ac:dyDescent="0.25">
      <c r="C25" t="s">
        <v>8</v>
      </c>
      <c r="D25">
        <f>SQRT(G21/(D23))</f>
        <v>8.206095295571458E-3</v>
      </c>
      <c r="E25" t="s">
        <v>14</v>
      </c>
      <c r="K25" s="4"/>
    </row>
    <row r="26" spans="3:14" x14ac:dyDescent="0.25">
      <c r="K26" s="4"/>
    </row>
    <row r="27" spans="3:14" x14ac:dyDescent="0.25">
      <c r="K27" s="4"/>
    </row>
    <row r="28" spans="3:14" x14ac:dyDescent="0.25">
      <c r="K28" s="4"/>
    </row>
    <row r="29" spans="3:14" x14ac:dyDescent="0.25">
      <c r="K29" s="4"/>
    </row>
    <row r="30" spans="3:14" x14ac:dyDescent="0.25">
      <c r="K30" s="4"/>
    </row>
    <row r="31" spans="3:14" x14ac:dyDescent="0.25">
      <c r="K31" s="4"/>
    </row>
    <row r="32" spans="3:14" x14ac:dyDescent="0.25">
      <c r="K32" s="4"/>
    </row>
    <row r="33" spans="11:11" x14ac:dyDescent="0.25">
      <c r="K33" s="4"/>
    </row>
    <row r="34" spans="11:11" x14ac:dyDescent="0.25">
      <c r="K34" s="4"/>
    </row>
    <row r="35" spans="11:11" x14ac:dyDescent="0.25">
      <c r="K35" s="4"/>
    </row>
    <row r="36" spans="11:11" x14ac:dyDescent="0.25">
      <c r="K36" s="4"/>
    </row>
    <row r="37" spans="11:11" x14ac:dyDescent="0.25">
      <c r="K37" s="4"/>
    </row>
  </sheetData>
  <sheetProtection algorithmName="SHA-512" hashValue="iiYjUpJ05LwH6eMTe7bndGuTOe7qIYbKE1K3mWnJAxFf90xlTUoGcY6cjOwxh32Y6H6uV9dUBTIaGer3SjHWgw==" saltValue="UXhJH1Ki3ZP79m0oB9MpPg==" spinCount="100000" sheet="1" objects="1" scenarios="1"/>
  <phoneticPr fontId="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F790-FB7D-46D6-AE75-F4EA55385690}">
  <sheetPr codeName="Sheet2"/>
  <dimension ref="C2:N37"/>
  <sheetViews>
    <sheetView workbookViewId="0">
      <selection activeCell="D9" sqref="D9"/>
    </sheetView>
  </sheetViews>
  <sheetFormatPr defaultRowHeight="15" x14ac:dyDescent="0.25"/>
  <cols>
    <col min="3" max="3" width="17" customWidth="1"/>
    <col min="4" max="4" width="10.7109375" bestFit="1" customWidth="1"/>
    <col min="5" max="5" width="12.28515625" customWidth="1"/>
    <col min="6" max="6" width="11" bestFit="1" customWidth="1"/>
    <col min="12" max="12" width="15.42578125" customWidth="1"/>
  </cols>
  <sheetData>
    <row r="2" spans="3:12" ht="18.75" x14ac:dyDescent="0.3">
      <c r="C2" s="3" t="s">
        <v>33</v>
      </c>
    </row>
    <row r="3" spans="3:12" x14ac:dyDescent="0.25">
      <c r="C3" s="7"/>
      <c r="K3" s="4"/>
    </row>
    <row r="4" spans="3:12" x14ac:dyDescent="0.25">
      <c r="K4" s="4"/>
    </row>
    <row r="5" spans="3:12" x14ac:dyDescent="0.25">
      <c r="C5" t="s">
        <v>20</v>
      </c>
      <c r="D5" s="6" t="s">
        <v>34</v>
      </c>
      <c r="K5" s="4"/>
    </row>
    <row r="6" spans="3:12" x14ac:dyDescent="0.25">
      <c r="C6" t="s">
        <v>21</v>
      </c>
      <c r="D6" t="s">
        <v>35</v>
      </c>
      <c r="K6" s="4"/>
      <c r="L6" s="2"/>
    </row>
    <row r="7" spans="3:12" x14ac:dyDescent="0.25">
      <c r="C7" t="s">
        <v>24</v>
      </c>
      <c r="K7" s="4"/>
    </row>
    <row r="8" spans="3:12" x14ac:dyDescent="0.25">
      <c r="D8" t="s">
        <v>36</v>
      </c>
      <c r="K8" s="4"/>
    </row>
    <row r="9" spans="3:12" x14ac:dyDescent="0.25">
      <c r="K9" s="4"/>
    </row>
    <row r="10" spans="3:12" x14ac:dyDescent="0.25">
      <c r="D10" t="s">
        <v>11</v>
      </c>
      <c r="E10" t="s">
        <v>12</v>
      </c>
      <c r="F10" t="s">
        <v>29</v>
      </c>
      <c r="G10" t="s">
        <v>1</v>
      </c>
      <c r="K10" s="4"/>
    </row>
    <row r="11" spans="3:12" x14ac:dyDescent="0.25">
      <c r="C11" t="s">
        <v>2</v>
      </c>
      <c r="D11">
        <v>2.75</v>
      </c>
      <c r="E11" t="s">
        <v>28</v>
      </c>
      <c r="F11">
        <v>5.09</v>
      </c>
      <c r="G11">
        <f>D11/F11/2000/$D$13*1000000</f>
        <v>3.5732476793380527E-2</v>
      </c>
      <c r="K11" s="4"/>
    </row>
    <row r="12" spans="3:12" x14ac:dyDescent="0.25">
      <c r="C12" t="s">
        <v>3</v>
      </c>
      <c r="D12">
        <v>2.5299999999999998</v>
      </c>
      <c r="E12" t="s">
        <v>28</v>
      </c>
      <c r="F12">
        <v>4.92</v>
      </c>
      <c r="G12">
        <f>D12/F12/2000/$D$13*1000000</f>
        <v>3.4009764700821607E-2</v>
      </c>
      <c r="K12" s="4"/>
    </row>
    <row r="13" spans="3:12" x14ac:dyDescent="0.25">
      <c r="C13" t="s">
        <v>30</v>
      </c>
      <c r="D13" s="9">
        <v>7560</v>
      </c>
      <c r="E13" t="s">
        <v>31</v>
      </c>
      <c r="K13" s="4"/>
    </row>
    <row r="14" spans="3:12" x14ac:dyDescent="0.25">
      <c r="C14" t="s">
        <v>32</v>
      </c>
      <c r="G14">
        <f>AVERAGE(G11:G12)</f>
        <v>3.4871120747101067E-2</v>
      </c>
      <c r="K14" s="4"/>
    </row>
    <row r="15" spans="3:12" x14ac:dyDescent="0.25">
      <c r="K15" s="4"/>
    </row>
    <row r="16" spans="3:12" x14ac:dyDescent="0.25">
      <c r="C16" s="2"/>
      <c r="K16" s="4"/>
    </row>
    <row r="17" spans="5:14" x14ac:dyDescent="0.25">
      <c r="K17" s="4"/>
    </row>
    <row r="18" spans="5:14" x14ac:dyDescent="0.25">
      <c r="K18" s="4"/>
      <c r="M18" s="5"/>
      <c r="N18" s="5"/>
    </row>
    <row r="19" spans="5:14" x14ac:dyDescent="0.25">
      <c r="K19" s="4"/>
    </row>
    <row r="20" spans="5:14" x14ac:dyDescent="0.25">
      <c r="K20" s="4"/>
    </row>
    <row r="21" spans="5:14" x14ac:dyDescent="0.25">
      <c r="F21" s="1"/>
      <c r="K21" s="4"/>
      <c r="M21" s="5"/>
    </row>
    <row r="22" spans="5:14" x14ac:dyDescent="0.25">
      <c r="E22" s="1"/>
      <c r="K22" s="4"/>
      <c r="L22" s="2"/>
      <c r="M22" s="8"/>
    </row>
    <row r="23" spans="5:14" x14ac:dyDescent="0.25">
      <c r="K23" s="4"/>
    </row>
    <row r="24" spans="5:14" x14ac:dyDescent="0.25">
      <c r="K24" s="4"/>
    </row>
    <row r="25" spans="5:14" x14ac:dyDescent="0.25">
      <c r="K25" s="4"/>
    </row>
    <row r="26" spans="5:14" x14ac:dyDescent="0.25">
      <c r="K26" s="4"/>
    </row>
    <row r="27" spans="5:14" x14ac:dyDescent="0.25">
      <c r="K27" s="4"/>
    </row>
    <row r="28" spans="5:14" x14ac:dyDescent="0.25">
      <c r="K28" s="4"/>
    </row>
    <row r="29" spans="5:14" x14ac:dyDescent="0.25">
      <c r="K29" s="4"/>
    </row>
    <row r="30" spans="5:14" x14ac:dyDescent="0.25">
      <c r="K30" s="4"/>
    </row>
    <row r="31" spans="5:14" x14ac:dyDescent="0.25">
      <c r="K31" s="4"/>
    </row>
    <row r="32" spans="5:14" x14ac:dyDescent="0.25">
      <c r="K32" s="4"/>
    </row>
    <row r="33" spans="11:11" x14ac:dyDescent="0.25">
      <c r="K33" s="4"/>
    </row>
    <row r="34" spans="11:11" x14ac:dyDescent="0.25">
      <c r="K34" s="4"/>
    </row>
    <row r="35" spans="11:11" x14ac:dyDescent="0.25">
      <c r="K35" s="4"/>
    </row>
    <row r="36" spans="11:11" x14ac:dyDescent="0.25">
      <c r="K36" s="4"/>
    </row>
    <row r="37" spans="11:11" x14ac:dyDescent="0.25">
      <c r="K37" s="4"/>
    </row>
  </sheetData>
  <sheetProtection algorithmName="SHA-512" hashValue="R4HB4Qd7Iu+36SGoAgN7O8BVKrMNzXyUhTT16LcKnG6Busu4HHFX0WYGy/SuNiP+dDNVMXKHMI7hryyunm/3Xw==" saltValue="9zymFEU/DRnY/7Nt9jZOF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08C179EEC2074C94A5872F733D36B4" ma:contentTypeVersion="16" ma:contentTypeDescription="Create a new document." ma:contentTypeScope="" ma:versionID="0f5fbe200114ef317095e8011f4b7a2d">
  <xsd:schema xmlns:xsd="http://www.w3.org/2001/XMLSchema" xmlns:xs="http://www.w3.org/2001/XMLSchema" xmlns:p="http://schemas.microsoft.com/office/2006/metadata/properties" xmlns:ns2="328188c1-2ee9-48af-ac1f-a2e00dbc8300" xmlns:ns3="e9801683-13b5-4471-b07d-4f526a8d92e6" targetNamespace="http://schemas.microsoft.com/office/2006/metadata/properties" ma:root="true" ma:fieldsID="18f240d04f6301ac98a2c5d2ac33bf3c" ns2:_="" ns3:_="">
    <xsd:import namespace="328188c1-2ee9-48af-ac1f-a2e00dbc8300"/>
    <xsd:import namespace="e9801683-13b5-4471-b07d-4f526a8d9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188c1-2ee9-48af-ac1f-a2e00dbc8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1fff9b3-6ef6-4aa5-8852-6b1354b1e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01683-13b5-4471-b07d-4f526a8d9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b7ffe5-37ca-40c1-9381-711a17cdd677}" ma:internalName="TaxCatchAll" ma:showField="CatchAllData" ma:web="e9801683-13b5-4471-b07d-4f526a8d9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801683-13b5-4471-b07d-4f526a8d92e6" xsi:nil="true"/>
    <lcf76f155ced4ddcb4097134ff3c332f xmlns="328188c1-2ee9-48af-ac1f-a2e00dbc830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4A8CAB-0E78-425B-BB58-FB86E6222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188c1-2ee9-48af-ac1f-a2e00dbc8300"/>
    <ds:schemaRef ds:uri="e9801683-13b5-4471-b07d-4f526a8d92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8B68BE-C2BE-4DB5-9276-34F1113EF38D}">
  <ds:schemaRefs>
    <ds:schemaRef ds:uri="http://schemas.microsoft.com/office/2006/metadata/properties"/>
    <ds:schemaRef ds:uri="http://schemas.microsoft.com/office/infopath/2007/PartnerControls"/>
    <ds:schemaRef ds:uri="e9801683-13b5-4471-b07d-4f526a8d92e6"/>
    <ds:schemaRef ds:uri="328188c1-2ee9-48af-ac1f-a2e00dbc8300"/>
  </ds:schemaRefs>
</ds:datastoreItem>
</file>

<file path=customXml/itemProps3.xml><?xml version="1.0" encoding="utf-8"?>
<ds:datastoreItem xmlns:ds="http://schemas.openxmlformats.org/officeDocument/2006/customXml" ds:itemID="{6E1AC89C-1C99-4371-AB22-DF018CCD2E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2011 ST at Chena Power Plant</vt:lpstr>
      <vt:lpstr>2010 ST at UAF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Coss, Moses</dc:creator>
  <cp:lastModifiedBy>Adeyemi Alimi</cp:lastModifiedBy>
  <dcterms:created xsi:type="dcterms:W3CDTF">2024-02-16T16:51:42Z</dcterms:created>
  <dcterms:modified xsi:type="dcterms:W3CDTF">2024-08-21T17:38:07Z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0x010100EF08C179EEC2074C94A5872F733D36B4</vt:lpwstr>
  </property>
</Properties>
</file>